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codeName="ThisWorkbook" checkCompatibility="1" autoCompressPictures="0"/>
  <bookViews>
    <workbookView xWindow="240" yWindow="0" windowWidth="27080" windowHeight="14700" tabRatio="720"/>
  </bookViews>
  <sheets>
    <sheet name="Overall points 2015 (4)" sheetId="16" r:id="rId1"/>
  </sheets>
  <definedNames>
    <definedName name="_xlnm._FilterDatabase" localSheetId="0" hidden="1">'Overall points 2015 (4)'!$AE$3:$AE$84</definedName>
  </definedNames>
  <calcPr calcId="14000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6" i="16" l="1"/>
  <c r="AU5" i="16"/>
  <c r="AU8" i="16"/>
  <c r="AU7" i="16"/>
  <c r="AU9" i="16"/>
  <c r="AU11" i="16"/>
  <c r="AU12" i="16"/>
  <c r="AU13" i="16"/>
  <c r="AU10" i="16"/>
  <c r="AU16" i="16"/>
  <c r="AU17" i="16"/>
  <c r="AU14" i="16"/>
  <c r="AU15" i="16"/>
  <c r="AU18" i="16"/>
  <c r="AU20" i="16"/>
  <c r="AU22" i="16"/>
  <c r="AU19" i="16"/>
  <c r="AU23" i="16"/>
  <c r="AU21" i="16"/>
  <c r="AU25" i="16"/>
  <c r="AU26" i="16"/>
  <c r="AU27" i="16"/>
  <c r="AU24" i="16"/>
  <c r="AU28" i="16"/>
  <c r="AU29" i="16"/>
  <c r="AU30" i="16"/>
  <c r="AU31" i="16"/>
  <c r="AU32" i="16"/>
  <c r="AU33" i="16"/>
  <c r="AU34" i="16"/>
  <c r="AU35" i="16"/>
  <c r="AU36" i="16"/>
  <c r="AU37" i="16"/>
  <c r="AU38" i="16"/>
  <c r="AU39" i="16"/>
  <c r="AU40" i="16"/>
  <c r="AU41" i="16"/>
  <c r="AU42" i="16"/>
  <c r="AU43" i="16"/>
  <c r="AU44" i="16"/>
  <c r="AU45" i="16"/>
  <c r="AU46" i="16"/>
  <c r="AU47" i="16"/>
  <c r="AU48" i="16"/>
  <c r="AU49" i="16"/>
  <c r="AU50" i="16"/>
  <c r="AU51" i="16"/>
  <c r="AU52" i="16"/>
  <c r="AU53" i="16"/>
  <c r="AU54" i="16"/>
  <c r="AU55" i="16"/>
  <c r="AU56" i="16"/>
  <c r="AU57" i="16"/>
  <c r="AU58" i="16"/>
  <c r="AU59" i="16"/>
  <c r="AU60" i="16"/>
  <c r="AU61" i="16"/>
  <c r="AU62" i="16"/>
  <c r="AU63" i="16"/>
  <c r="AU64" i="16"/>
  <c r="AU65" i="16"/>
  <c r="AU66" i="16"/>
  <c r="AU67" i="16"/>
  <c r="AU68" i="16"/>
  <c r="AU69" i="16"/>
  <c r="AU70" i="16"/>
  <c r="AU71" i="16"/>
  <c r="AU72" i="16"/>
  <c r="AU73" i="16"/>
  <c r="AU74" i="16"/>
  <c r="AU75" i="16"/>
  <c r="AU76" i="16"/>
  <c r="AU77" i="16"/>
  <c r="AU78" i="16"/>
  <c r="AU79" i="16"/>
  <c r="AU80" i="16"/>
  <c r="AU81" i="16"/>
  <c r="AU82" i="16"/>
  <c r="AU83" i="16"/>
  <c r="AU84" i="16"/>
  <c r="AU4" i="16"/>
  <c r="BC4" i="16"/>
  <c r="BC7" i="16"/>
  <c r="BC11" i="16"/>
  <c r="BC13" i="16"/>
  <c r="BC12" i="16"/>
  <c r="BC6" i="16"/>
  <c r="BC8" i="16"/>
  <c r="BC16" i="16"/>
  <c r="BC9" i="16"/>
  <c r="BC10" i="16"/>
  <c r="BC18" i="16"/>
  <c r="BC15" i="16"/>
  <c r="BC17" i="16"/>
  <c r="BC14" i="16"/>
  <c r="BC19" i="16"/>
  <c r="BC20" i="16"/>
  <c r="BC21" i="16"/>
  <c r="BC22" i="16"/>
  <c r="BC23" i="16"/>
  <c r="BC25" i="16"/>
  <c r="BC26" i="16"/>
  <c r="BC24" i="16"/>
  <c r="BC29" i="16"/>
  <c r="BC27" i="16"/>
  <c r="BC28" i="16"/>
  <c r="BC30" i="16"/>
  <c r="BC31" i="16"/>
  <c r="BC32" i="16"/>
  <c r="BC33" i="16"/>
  <c r="BC34" i="16"/>
  <c r="BC35" i="16"/>
  <c r="BC36" i="16"/>
  <c r="BC37" i="16"/>
  <c r="BC38" i="16"/>
  <c r="BC39" i="16"/>
  <c r="BC40" i="16"/>
  <c r="BC41" i="16"/>
  <c r="BC43" i="16"/>
  <c r="BC44" i="16"/>
  <c r="BC45" i="16"/>
  <c r="BC47" i="16"/>
  <c r="BC48" i="16"/>
  <c r="BC49" i="16"/>
  <c r="BC51" i="16"/>
  <c r="BC42" i="16"/>
  <c r="BC52" i="16"/>
  <c r="BC53" i="16"/>
  <c r="BC54" i="16"/>
  <c r="BC46" i="16"/>
  <c r="BC55" i="16"/>
  <c r="BC50" i="16"/>
  <c r="BC56" i="16"/>
  <c r="BC57" i="16"/>
  <c r="BC58" i="16"/>
  <c r="BC59" i="16"/>
  <c r="BC60" i="16"/>
  <c r="BC61" i="16"/>
  <c r="BC62" i="16"/>
  <c r="BC63" i="16"/>
  <c r="BC64" i="16"/>
  <c r="BC65" i="16"/>
  <c r="BC66" i="16"/>
  <c r="BC67" i="16"/>
  <c r="BC68" i="16"/>
  <c r="BC69" i="16"/>
  <c r="BC70" i="16"/>
  <c r="BC71" i="16"/>
  <c r="BC72" i="16"/>
  <c r="BC73" i="16"/>
  <c r="BC74" i="16"/>
  <c r="BC75" i="16"/>
  <c r="BC76" i="16"/>
  <c r="BC77" i="16"/>
  <c r="BC78" i="16"/>
  <c r="BC79" i="16"/>
  <c r="BC80" i="16"/>
  <c r="BC81" i="16"/>
  <c r="BC82" i="16"/>
  <c r="BC83" i="16"/>
  <c r="BC84" i="16"/>
  <c r="BC5" i="16"/>
  <c r="AC4" i="16"/>
  <c r="AC7" i="16"/>
  <c r="AC11" i="16"/>
  <c r="AC13" i="16"/>
  <c r="AC12" i="16"/>
  <c r="AC6" i="16"/>
  <c r="AC8" i="16"/>
  <c r="AC16" i="16"/>
  <c r="AC9" i="16"/>
  <c r="AC10" i="16"/>
  <c r="AC18" i="16"/>
  <c r="AC15" i="16"/>
  <c r="AC17" i="16"/>
  <c r="AC14" i="16"/>
  <c r="AC19" i="16"/>
  <c r="AC20" i="16"/>
  <c r="AC21" i="16"/>
  <c r="AC22" i="16"/>
  <c r="B22" i="16"/>
  <c r="AE22" i="16"/>
  <c r="AC23" i="16"/>
  <c r="B23" i="16"/>
  <c r="AE23" i="16"/>
  <c r="AC25" i="16"/>
  <c r="B25" i="16"/>
  <c r="AE25" i="16"/>
  <c r="AC26" i="16"/>
  <c r="B26" i="16"/>
  <c r="AE26" i="16"/>
  <c r="AC24" i="16"/>
  <c r="AC29" i="16"/>
  <c r="B29" i="16"/>
  <c r="AE29" i="16"/>
  <c r="AC27" i="16"/>
  <c r="B27" i="16"/>
  <c r="AE27" i="16"/>
  <c r="AC28" i="16"/>
  <c r="B28" i="16"/>
  <c r="AE28" i="16"/>
  <c r="AC30" i="16"/>
  <c r="B30" i="16"/>
  <c r="AE30" i="16"/>
  <c r="AC31" i="16"/>
  <c r="B31" i="16"/>
  <c r="AE31" i="16"/>
  <c r="AC32" i="16"/>
  <c r="B32" i="16"/>
  <c r="AE32" i="16"/>
  <c r="AC33" i="16"/>
  <c r="B33" i="16"/>
  <c r="AE33" i="16"/>
  <c r="AC34" i="16"/>
  <c r="B34" i="16"/>
  <c r="AE34" i="16"/>
  <c r="AC35" i="16"/>
  <c r="B35" i="16"/>
  <c r="AE35" i="16"/>
  <c r="AC36" i="16"/>
  <c r="B36" i="16"/>
  <c r="AE36" i="16"/>
  <c r="AC37" i="16"/>
  <c r="B37" i="16"/>
  <c r="AE37" i="16"/>
  <c r="AC38" i="16"/>
  <c r="B38" i="16"/>
  <c r="AE38" i="16"/>
  <c r="AC39" i="16"/>
  <c r="B39" i="16"/>
  <c r="AE39" i="16"/>
  <c r="AC40" i="16"/>
  <c r="B40" i="16"/>
  <c r="AE40" i="16"/>
  <c r="AC41" i="16"/>
  <c r="B41" i="16"/>
  <c r="AE41" i="16"/>
  <c r="AC43" i="16"/>
  <c r="B43" i="16"/>
  <c r="AE43" i="16"/>
  <c r="AC44" i="16"/>
  <c r="B44" i="16"/>
  <c r="AE44" i="16"/>
  <c r="AC45" i="16"/>
  <c r="B45" i="16"/>
  <c r="AE45" i="16"/>
  <c r="AC47" i="16"/>
  <c r="B47" i="16"/>
  <c r="AE47" i="16"/>
  <c r="AC48" i="16"/>
  <c r="B48" i="16"/>
  <c r="AE48" i="16"/>
  <c r="AC49" i="16"/>
  <c r="B49" i="16"/>
  <c r="AE49" i="16"/>
  <c r="AC51" i="16"/>
  <c r="B51" i="16"/>
  <c r="AE51" i="16"/>
  <c r="AC42" i="16"/>
  <c r="B42" i="16"/>
  <c r="AE42" i="16"/>
  <c r="AC52" i="16"/>
  <c r="B52" i="16"/>
  <c r="AE52" i="16"/>
  <c r="AC53" i="16"/>
  <c r="B53" i="16"/>
  <c r="AE53" i="16"/>
  <c r="AC54" i="16"/>
  <c r="B54" i="16"/>
  <c r="AE54" i="16"/>
  <c r="AC46" i="16"/>
  <c r="B46" i="16"/>
  <c r="AE46" i="16"/>
  <c r="AC55" i="16"/>
  <c r="B55" i="16"/>
  <c r="AE55" i="16"/>
  <c r="AC50" i="16"/>
  <c r="B50" i="16"/>
  <c r="AE50" i="16"/>
  <c r="AC56" i="16"/>
  <c r="B56" i="16"/>
  <c r="AE56" i="16"/>
  <c r="AC57" i="16"/>
  <c r="B57" i="16"/>
  <c r="AE57" i="16"/>
  <c r="AC58" i="16"/>
  <c r="B58" i="16"/>
  <c r="AE58" i="16"/>
  <c r="AC59" i="16"/>
  <c r="B59" i="16"/>
  <c r="AE59" i="16"/>
  <c r="AC60" i="16"/>
  <c r="B60" i="16"/>
  <c r="AE60" i="16"/>
  <c r="AC61" i="16"/>
  <c r="B61" i="16"/>
  <c r="AE61" i="16"/>
  <c r="AC62" i="16"/>
  <c r="B62" i="16"/>
  <c r="AE62" i="16"/>
  <c r="AC63" i="16"/>
  <c r="B63" i="16"/>
  <c r="AE63" i="16"/>
  <c r="AC64" i="16"/>
  <c r="B64" i="16"/>
  <c r="AE64" i="16"/>
  <c r="AC65" i="16"/>
  <c r="B65" i="16"/>
  <c r="AE65" i="16"/>
  <c r="AC66" i="16"/>
  <c r="B66" i="16"/>
  <c r="AE66" i="16"/>
  <c r="AC67" i="16"/>
  <c r="B67" i="16"/>
  <c r="AE67" i="16"/>
  <c r="AC68" i="16"/>
  <c r="B68" i="16"/>
  <c r="AE68" i="16"/>
  <c r="AC69" i="16"/>
  <c r="B69" i="16"/>
  <c r="AE69" i="16"/>
  <c r="AC70" i="16"/>
  <c r="B70" i="16"/>
  <c r="AE70" i="16"/>
  <c r="AC71" i="16"/>
  <c r="B71" i="16"/>
  <c r="AE71" i="16"/>
  <c r="AC72" i="16"/>
  <c r="B72" i="16"/>
  <c r="AE72" i="16"/>
  <c r="AC73" i="16"/>
  <c r="B73" i="16"/>
  <c r="AE73" i="16"/>
  <c r="AC74" i="16"/>
  <c r="B74" i="16"/>
  <c r="AE74" i="16"/>
  <c r="AC75" i="16"/>
  <c r="B75" i="16"/>
  <c r="AE75" i="16"/>
  <c r="AC76" i="16"/>
  <c r="B76" i="16"/>
  <c r="AE76" i="16"/>
  <c r="AC77" i="16"/>
  <c r="B77" i="16"/>
  <c r="AE77" i="16"/>
  <c r="AC78" i="16"/>
  <c r="B78" i="16"/>
  <c r="AE78" i="16"/>
  <c r="AC79" i="16"/>
  <c r="B79" i="16"/>
  <c r="AE79" i="16"/>
  <c r="AC80" i="16"/>
  <c r="B80" i="16"/>
  <c r="AE80" i="16"/>
  <c r="AC81" i="16"/>
  <c r="B81" i="16"/>
  <c r="AE81" i="16"/>
  <c r="AC82" i="16"/>
  <c r="B82" i="16"/>
  <c r="AE82" i="16"/>
  <c r="AC83" i="16"/>
  <c r="B83" i="16"/>
  <c r="AE83" i="16"/>
  <c r="AC84" i="16"/>
  <c r="B84" i="16"/>
  <c r="AE84" i="16"/>
  <c r="AC5" i="16"/>
  <c r="AA3" i="16"/>
  <c r="Z3" i="16"/>
  <c r="BB4" i="16"/>
  <c r="BB7" i="16"/>
  <c r="BB11" i="16"/>
  <c r="BB13" i="16"/>
  <c r="BB12" i="16"/>
  <c r="BB6" i="16"/>
  <c r="BB8" i="16"/>
  <c r="BB16" i="16"/>
  <c r="BB9" i="16"/>
  <c r="BB10" i="16"/>
  <c r="BB18" i="16"/>
  <c r="BB15" i="16"/>
  <c r="BB17" i="16"/>
  <c r="BB14" i="16"/>
  <c r="BB19" i="16"/>
  <c r="BB20" i="16"/>
  <c r="BB21" i="16"/>
  <c r="BB22" i="16"/>
  <c r="BB23" i="16"/>
  <c r="BB25" i="16"/>
  <c r="BB26" i="16"/>
  <c r="BB24" i="16"/>
  <c r="BB29" i="16"/>
  <c r="BB27" i="16"/>
  <c r="BB28" i="16"/>
  <c r="BB30" i="16"/>
  <c r="BB31" i="16"/>
  <c r="BB32" i="16"/>
  <c r="BB33" i="16"/>
  <c r="BB34" i="16"/>
  <c r="BB35" i="16"/>
  <c r="BB36" i="16"/>
  <c r="BB37" i="16"/>
  <c r="BB38" i="16"/>
  <c r="BB39" i="16"/>
  <c r="BB40" i="16"/>
  <c r="BB41" i="16"/>
  <c r="BB43" i="16"/>
  <c r="BB44" i="16"/>
  <c r="BB45" i="16"/>
  <c r="BB47" i="16"/>
  <c r="BB48" i="16"/>
  <c r="BB49" i="16"/>
  <c r="BB51" i="16"/>
  <c r="BB42" i="16"/>
  <c r="BB52" i="16"/>
  <c r="BB53" i="16"/>
  <c r="BB54" i="16"/>
  <c r="BB46" i="16"/>
  <c r="BB55" i="16"/>
  <c r="BB50" i="16"/>
  <c r="BB56" i="16"/>
  <c r="BB57" i="16"/>
  <c r="BB58" i="16"/>
  <c r="BB59" i="16"/>
  <c r="BB60" i="16"/>
  <c r="BB61" i="16"/>
  <c r="BB62" i="16"/>
  <c r="BB63" i="16"/>
  <c r="BB64" i="16"/>
  <c r="BB65" i="16"/>
  <c r="BB66" i="16"/>
  <c r="BB67" i="16"/>
  <c r="BB68" i="16"/>
  <c r="BB69" i="16"/>
  <c r="BB70" i="16"/>
  <c r="BB71" i="16"/>
  <c r="BB72" i="16"/>
  <c r="BB73" i="16"/>
  <c r="BB74" i="16"/>
  <c r="BB75" i="16"/>
  <c r="BB76" i="16"/>
  <c r="BB77" i="16"/>
  <c r="BB78" i="16"/>
  <c r="BB79" i="16"/>
  <c r="BB80" i="16"/>
  <c r="BB81" i="16"/>
  <c r="BB82" i="16"/>
  <c r="BB83" i="16"/>
  <c r="BB84" i="16"/>
  <c r="BB5" i="16"/>
  <c r="AD4" i="16"/>
  <c r="AD7" i="16"/>
  <c r="AD11" i="16"/>
  <c r="AD13" i="16"/>
  <c r="AD12" i="16"/>
  <c r="AD6" i="16"/>
  <c r="AD8" i="16"/>
  <c r="AD16" i="16"/>
  <c r="AD9" i="16"/>
  <c r="AD10" i="16"/>
  <c r="AD18" i="16"/>
  <c r="AD15" i="16"/>
  <c r="AD17" i="16"/>
  <c r="AD14" i="16"/>
  <c r="AD19" i="16"/>
  <c r="AD20" i="16"/>
  <c r="AD21" i="16"/>
  <c r="AD22" i="16"/>
  <c r="AD23" i="16"/>
  <c r="AD25" i="16"/>
  <c r="AD26" i="16"/>
  <c r="AD24" i="16"/>
  <c r="AD29" i="16"/>
  <c r="AD27" i="16"/>
  <c r="AD28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3" i="16"/>
  <c r="AD44" i="16"/>
  <c r="AD45" i="16"/>
  <c r="AD47" i="16"/>
  <c r="AD48" i="16"/>
  <c r="AD49" i="16"/>
  <c r="AD51" i="16"/>
  <c r="AD42" i="16"/>
  <c r="AD52" i="16"/>
  <c r="AD53" i="16"/>
  <c r="AD54" i="16"/>
  <c r="AD46" i="16"/>
  <c r="AD55" i="16"/>
  <c r="AD50" i="16"/>
  <c r="AD56" i="16"/>
  <c r="AD57" i="16"/>
  <c r="AD58" i="16"/>
  <c r="AD59" i="16"/>
  <c r="AD60" i="16"/>
  <c r="AD61" i="16"/>
  <c r="AD62" i="16"/>
  <c r="AD63" i="16"/>
  <c r="AD64" i="16"/>
  <c r="AD65" i="16"/>
  <c r="AD66" i="16"/>
  <c r="AD67" i="16"/>
  <c r="AD68" i="16"/>
  <c r="AD69" i="16"/>
  <c r="AD70" i="16"/>
  <c r="AD71" i="16"/>
  <c r="AD72" i="16"/>
  <c r="AD73" i="16"/>
  <c r="AD74" i="16"/>
  <c r="AD75" i="16"/>
  <c r="AD76" i="16"/>
  <c r="AD77" i="16"/>
  <c r="AD78" i="16"/>
  <c r="AD79" i="16"/>
  <c r="AD80" i="16"/>
  <c r="AD81" i="16"/>
  <c r="AD82" i="16"/>
  <c r="AD83" i="16"/>
  <c r="AD84" i="16"/>
  <c r="AD5" i="16"/>
  <c r="BA84" i="16"/>
  <c r="AZ84" i="16"/>
  <c r="AY84" i="16"/>
  <c r="AX84" i="16"/>
  <c r="AW84" i="16"/>
  <c r="AV84" i="16"/>
  <c r="AT84" i="16"/>
  <c r="AS84" i="16"/>
  <c r="AR84" i="16"/>
  <c r="AQ84" i="16"/>
  <c r="AP84" i="16"/>
  <c r="AO84" i="16"/>
  <c r="AN84" i="16"/>
  <c r="AM84" i="16"/>
  <c r="AL84" i="16"/>
  <c r="AK84" i="16"/>
  <c r="AJ84" i="16"/>
  <c r="AI84" i="16"/>
  <c r="AG84" i="16"/>
  <c r="BA83" i="16"/>
  <c r="AZ83" i="16"/>
  <c r="AY83" i="16"/>
  <c r="AX83" i="16"/>
  <c r="AW83" i="16"/>
  <c r="AV83" i="16"/>
  <c r="AT83" i="16"/>
  <c r="AS83" i="16"/>
  <c r="AR83" i="16"/>
  <c r="AQ83" i="16"/>
  <c r="AP83" i="16"/>
  <c r="AO83" i="16"/>
  <c r="AN83" i="16"/>
  <c r="AM83" i="16"/>
  <c r="AL83" i="16"/>
  <c r="AK83" i="16"/>
  <c r="AJ83" i="16"/>
  <c r="AI83" i="16"/>
  <c r="AG76" i="16"/>
  <c r="BA82" i="16"/>
  <c r="AZ82" i="16"/>
  <c r="AY82" i="16"/>
  <c r="AX82" i="16"/>
  <c r="AW82" i="16"/>
  <c r="AV82" i="16"/>
  <c r="AT82" i="16"/>
  <c r="AS82" i="16"/>
  <c r="AR82" i="16"/>
  <c r="AQ82" i="16"/>
  <c r="AP82" i="16"/>
  <c r="AO82" i="16"/>
  <c r="AN82" i="16"/>
  <c r="AM82" i="16"/>
  <c r="AL82" i="16"/>
  <c r="AK82" i="16"/>
  <c r="AJ82" i="16"/>
  <c r="AI82" i="16"/>
  <c r="AG83" i="16"/>
  <c r="BA81" i="16"/>
  <c r="AZ81" i="16"/>
  <c r="AY81" i="16"/>
  <c r="AX81" i="16"/>
  <c r="AW81" i="16"/>
  <c r="AV81" i="16"/>
  <c r="AT81" i="16"/>
  <c r="AS81" i="16"/>
  <c r="AR81" i="16"/>
  <c r="AQ81" i="16"/>
  <c r="AP81" i="16"/>
  <c r="AO81" i="16"/>
  <c r="AN81" i="16"/>
  <c r="AM81" i="16"/>
  <c r="AL81" i="16"/>
  <c r="AK81" i="16"/>
  <c r="AJ81" i="16"/>
  <c r="AI81" i="16"/>
  <c r="AG82" i="16"/>
  <c r="BA80" i="16"/>
  <c r="AZ80" i="16"/>
  <c r="AY80" i="16"/>
  <c r="AX80" i="16"/>
  <c r="AW80" i="16"/>
  <c r="AV80" i="16"/>
  <c r="AT80" i="16"/>
  <c r="AS80" i="16"/>
  <c r="AR80" i="16"/>
  <c r="AQ80" i="16"/>
  <c r="AP80" i="16"/>
  <c r="AO80" i="16"/>
  <c r="AN80" i="16"/>
  <c r="AM80" i="16"/>
  <c r="AL80" i="16"/>
  <c r="AK80" i="16"/>
  <c r="AJ80" i="16"/>
  <c r="AI80" i="16"/>
  <c r="AG81" i="16"/>
  <c r="BA79" i="16"/>
  <c r="AZ79" i="16"/>
  <c r="AY79" i="16"/>
  <c r="AX79" i="16"/>
  <c r="AW79" i="16"/>
  <c r="AV79" i="16"/>
  <c r="AT79" i="16"/>
  <c r="AS79" i="16"/>
  <c r="AR79" i="16"/>
  <c r="AQ79" i="16"/>
  <c r="AP79" i="16"/>
  <c r="AO79" i="16"/>
  <c r="AN79" i="16"/>
  <c r="AM79" i="16"/>
  <c r="AL79" i="16"/>
  <c r="AK79" i="16"/>
  <c r="AJ79" i="16"/>
  <c r="AI79" i="16"/>
  <c r="AG80" i="16"/>
  <c r="BA78" i="16"/>
  <c r="AZ78" i="16"/>
  <c r="AY78" i="16"/>
  <c r="AX78" i="16"/>
  <c r="AW78" i="16"/>
  <c r="AV78" i="16"/>
  <c r="AT78" i="16"/>
  <c r="AS78" i="16"/>
  <c r="AR78" i="16"/>
  <c r="AQ78" i="16"/>
  <c r="AP78" i="16"/>
  <c r="AO78" i="16"/>
  <c r="AN78" i="16"/>
  <c r="AM78" i="16"/>
  <c r="AL78" i="16"/>
  <c r="AK78" i="16"/>
  <c r="AJ78" i="16"/>
  <c r="AI78" i="16"/>
  <c r="BA77" i="16"/>
  <c r="AZ77" i="16"/>
  <c r="AY77" i="16"/>
  <c r="AX77" i="16"/>
  <c r="AW77" i="16"/>
  <c r="AV77" i="16"/>
  <c r="AT77" i="16"/>
  <c r="AS77" i="16"/>
  <c r="AR77" i="16"/>
  <c r="AQ77" i="16"/>
  <c r="AP77" i="16"/>
  <c r="AO77" i="16"/>
  <c r="AN77" i="16"/>
  <c r="AM77" i="16"/>
  <c r="AL77" i="16"/>
  <c r="AK77" i="16"/>
  <c r="AJ77" i="16"/>
  <c r="AI77" i="16"/>
  <c r="AH78" i="16"/>
  <c r="BA76" i="16"/>
  <c r="AZ76" i="16"/>
  <c r="AY76" i="16"/>
  <c r="AX76" i="16"/>
  <c r="AW76" i="16"/>
  <c r="AV76" i="16"/>
  <c r="AT76" i="16"/>
  <c r="AS76" i="16"/>
  <c r="AR76" i="16"/>
  <c r="AQ76" i="16"/>
  <c r="AP76" i="16"/>
  <c r="AO76" i="16"/>
  <c r="AN76" i="16"/>
  <c r="AM76" i="16"/>
  <c r="AL76" i="16"/>
  <c r="AK76" i="16"/>
  <c r="AJ76" i="16"/>
  <c r="AI76" i="16"/>
  <c r="AG68" i="16"/>
  <c r="BA75" i="16"/>
  <c r="AZ75" i="16"/>
  <c r="AY75" i="16"/>
  <c r="AX75" i="16"/>
  <c r="AW75" i="16"/>
  <c r="AV75" i="16"/>
  <c r="AT75" i="16"/>
  <c r="AS75" i="16"/>
  <c r="AR75" i="16"/>
  <c r="AQ75" i="16"/>
  <c r="AP75" i="16"/>
  <c r="AO75" i="16"/>
  <c r="AN75" i="16"/>
  <c r="AM75" i="16"/>
  <c r="AL75" i="16"/>
  <c r="AK75" i="16"/>
  <c r="AJ75" i="16"/>
  <c r="AI75" i="16"/>
  <c r="AG77" i="16"/>
  <c r="BA74" i="16"/>
  <c r="AZ74" i="16"/>
  <c r="AY74" i="16"/>
  <c r="AX74" i="16"/>
  <c r="AW74" i="16"/>
  <c r="AV74" i="16"/>
  <c r="AT74" i="16"/>
  <c r="AS74" i="16"/>
  <c r="AR74" i="16"/>
  <c r="AQ74" i="16"/>
  <c r="AP74" i="16"/>
  <c r="AO74" i="16"/>
  <c r="AN74" i="16"/>
  <c r="AM74" i="16"/>
  <c r="AL74" i="16"/>
  <c r="AK74" i="16"/>
  <c r="AJ74" i="16"/>
  <c r="AI74" i="16"/>
  <c r="BA73" i="16"/>
  <c r="AZ73" i="16"/>
  <c r="AY73" i="16"/>
  <c r="AX73" i="16"/>
  <c r="AW73" i="16"/>
  <c r="AV73" i="16"/>
  <c r="AT73" i="16"/>
  <c r="AS73" i="16"/>
  <c r="AR73" i="16"/>
  <c r="AQ73" i="16"/>
  <c r="AP73" i="16"/>
  <c r="AO73" i="16"/>
  <c r="AN73" i="16"/>
  <c r="AM73" i="16"/>
  <c r="AL73" i="16"/>
  <c r="AK73" i="16"/>
  <c r="AJ73" i="16"/>
  <c r="AI73" i="16"/>
  <c r="BA72" i="16"/>
  <c r="AZ72" i="16"/>
  <c r="AY72" i="16"/>
  <c r="AX72" i="16"/>
  <c r="AW72" i="16"/>
  <c r="AV72" i="16"/>
  <c r="AT72" i="16"/>
  <c r="AS72" i="16"/>
  <c r="AR72" i="16"/>
  <c r="AQ72" i="16"/>
  <c r="AP72" i="16"/>
  <c r="AO72" i="16"/>
  <c r="AN72" i="16"/>
  <c r="AM72" i="16"/>
  <c r="AL72" i="16"/>
  <c r="AK72" i="16"/>
  <c r="AJ72" i="16"/>
  <c r="AI72" i="16"/>
  <c r="BA71" i="16"/>
  <c r="AZ71" i="16"/>
  <c r="AY71" i="16"/>
  <c r="AX71" i="16"/>
  <c r="AW71" i="16"/>
  <c r="AV71" i="16"/>
  <c r="AT71" i="16"/>
  <c r="AS71" i="16"/>
  <c r="AR71" i="16"/>
  <c r="AQ71" i="16"/>
  <c r="AP71" i="16"/>
  <c r="AO71" i="16"/>
  <c r="AN71" i="16"/>
  <c r="AM71" i="16"/>
  <c r="AL71" i="16"/>
  <c r="AK71" i="16"/>
  <c r="AJ71" i="16"/>
  <c r="AI71" i="16"/>
  <c r="BA70" i="16"/>
  <c r="AZ70" i="16"/>
  <c r="AY70" i="16"/>
  <c r="AX70" i="16"/>
  <c r="AW70" i="16"/>
  <c r="AV70" i="16"/>
  <c r="AT70" i="16"/>
  <c r="AS70" i="16"/>
  <c r="AR70" i="16"/>
  <c r="AQ70" i="16"/>
  <c r="AP70" i="16"/>
  <c r="AO70" i="16"/>
  <c r="AN70" i="16"/>
  <c r="AM70" i="16"/>
  <c r="AL70" i="16"/>
  <c r="AK70" i="16"/>
  <c r="AJ70" i="16"/>
  <c r="AI70" i="16"/>
  <c r="AG61" i="16"/>
  <c r="BA69" i="16"/>
  <c r="AZ69" i="16"/>
  <c r="AY69" i="16"/>
  <c r="AX69" i="16"/>
  <c r="AW69" i="16"/>
  <c r="AV69" i="16"/>
  <c r="AT69" i="16"/>
  <c r="AS69" i="16"/>
  <c r="AR69" i="16"/>
  <c r="AQ69" i="16"/>
  <c r="AP69" i="16"/>
  <c r="AO69" i="16"/>
  <c r="AN69" i="16"/>
  <c r="AM69" i="16"/>
  <c r="AL69" i="16"/>
  <c r="AK69" i="16"/>
  <c r="AJ69" i="16"/>
  <c r="AI69" i="16"/>
  <c r="AG71" i="16"/>
  <c r="BA68" i="16"/>
  <c r="AZ68" i="16"/>
  <c r="AY68" i="16"/>
  <c r="AX68" i="16"/>
  <c r="AW68" i="16"/>
  <c r="AV68" i="16"/>
  <c r="AT68" i="16"/>
  <c r="AS68" i="16"/>
  <c r="AR68" i="16"/>
  <c r="AQ68" i="16"/>
  <c r="AP68" i="16"/>
  <c r="AO68" i="16"/>
  <c r="AN68" i="16"/>
  <c r="AM68" i="16"/>
  <c r="AL68" i="16"/>
  <c r="AK68" i="16"/>
  <c r="AJ68" i="16"/>
  <c r="AI68" i="16"/>
  <c r="AG70" i="16"/>
  <c r="BA67" i="16"/>
  <c r="AZ67" i="16"/>
  <c r="AY67" i="16"/>
  <c r="AX67" i="16"/>
  <c r="AW67" i="16"/>
  <c r="AV67" i="16"/>
  <c r="AT67" i="16"/>
  <c r="AS67" i="16"/>
  <c r="AR67" i="16"/>
  <c r="AQ67" i="16"/>
  <c r="AP67" i="16"/>
  <c r="AO67" i="16"/>
  <c r="AN67" i="16"/>
  <c r="AM67" i="16"/>
  <c r="AL67" i="16"/>
  <c r="AK67" i="16"/>
  <c r="AJ67" i="16"/>
  <c r="AI67" i="16"/>
  <c r="AG67" i="16"/>
  <c r="BA66" i="16"/>
  <c r="AZ66" i="16"/>
  <c r="AY66" i="16"/>
  <c r="AX66" i="16"/>
  <c r="AW66" i="16"/>
  <c r="AV66" i="16"/>
  <c r="AT66" i="16"/>
  <c r="AS66" i="16"/>
  <c r="AR66" i="16"/>
  <c r="AQ66" i="16"/>
  <c r="AP66" i="16"/>
  <c r="AO66" i="16"/>
  <c r="AN66" i="16"/>
  <c r="AM66" i="16"/>
  <c r="AL66" i="16"/>
  <c r="AK66" i="16"/>
  <c r="AJ66" i="16"/>
  <c r="AI66" i="16"/>
  <c r="AG66" i="16"/>
  <c r="BA65" i="16"/>
  <c r="AZ65" i="16"/>
  <c r="AY65" i="16"/>
  <c r="AX65" i="16"/>
  <c r="AW65" i="16"/>
  <c r="AV65" i="16"/>
  <c r="AT65" i="16"/>
  <c r="AS65" i="16"/>
  <c r="AR65" i="16"/>
  <c r="AQ65" i="16"/>
  <c r="AP65" i="16"/>
  <c r="AO65" i="16"/>
  <c r="AN65" i="16"/>
  <c r="AM65" i="16"/>
  <c r="AL65" i="16"/>
  <c r="AK65" i="16"/>
  <c r="AJ65" i="16"/>
  <c r="AI65" i="16"/>
  <c r="AG51" i="16"/>
  <c r="BA64" i="16"/>
  <c r="AZ64" i="16"/>
  <c r="AY64" i="16"/>
  <c r="AX64" i="16"/>
  <c r="AW64" i="16"/>
  <c r="AV64" i="16"/>
  <c r="AT64" i="16"/>
  <c r="AS64" i="16"/>
  <c r="AR64" i="16"/>
  <c r="AQ64" i="16"/>
  <c r="AP64" i="16"/>
  <c r="AO64" i="16"/>
  <c r="AN64" i="16"/>
  <c r="AM64" i="16"/>
  <c r="AL64" i="16"/>
  <c r="AK64" i="16"/>
  <c r="AJ64" i="16"/>
  <c r="AI64" i="16"/>
  <c r="AG69" i="16"/>
  <c r="BA63" i="16"/>
  <c r="AZ63" i="16"/>
  <c r="AY63" i="16"/>
  <c r="AX63" i="16"/>
  <c r="AW63" i="16"/>
  <c r="AV63" i="16"/>
  <c r="AT63" i="16"/>
  <c r="AS63" i="16"/>
  <c r="AR63" i="16"/>
  <c r="AQ63" i="16"/>
  <c r="AP63" i="16"/>
  <c r="AO63" i="16"/>
  <c r="AN63" i="16"/>
  <c r="AM63" i="16"/>
  <c r="AL63" i="16"/>
  <c r="AK63" i="16"/>
  <c r="AJ63" i="16"/>
  <c r="AI63" i="16"/>
  <c r="AG58" i="16"/>
  <c r="BA62" i="16"/>
  <c r="AZ62" i="16"/>
  <c r="AY62" i="16"/>
  <c r="AX62" i="16"/>
  <c r="AW62" i="16"/>
  <c r="AV62" i="16"/>
  <c r="AT62" i="16"/>
  <c r="AS62" i="16"/>
  <c r="AR62" i="16"/>
  <c r="AQ62" i="16"/>
  <c r="AP62" i="16"/>
  <c r="AO62" i="16"/>
  <c r="AN62" i="16"/>
  <c r="AM62" i="16"/>
  <c r="AL62" i="16"/>
  <c r="AK62" i="16"/>
  <c r="AJ62" i="16"/>
  <c r="AI62" i="16"/>
  <c r="AG65" i="16"/>
  <c r="BA61" i="16"/>
  <c r="AZ61" i="16"/>
  <c r="AY61" i="16"/>
  <c r="AX61" i="16"/>
  <c r="AW61" i="16"/>
  <c r="AV61" i="16"/>
  <c r="AT61" i="16"/>
  <c r="AS61" i="16"/>
  <c r="AR61" i="16"/>
  <c r="AQ61" i="16"/>
  <c r="AP61" i="16"/>
  <c r="AO61" i="16"/>
  <c r="AN61" i="16"/>
  <c r="AM61" i="16"/>
  <c r="AL61" i="16"/>
  <c r="AK61" i="16"/>
  <c r="AJ61" i="16"/>
  <c r="AI61" i="16"/>
  <c r="AG46" i="16"/>
  <c r="BA60" i="16"/>
  <c r="AZ60" i="16"/>
  <c r="AY60" i="16"/>
  <c r="AX60" i="16"/>
  <c r="AW60" i="16"/>
  <c r="AV60" i="16"/>
  <c r="AT60" i="16"/>
  <c r="AS60" i="16"/>
  <c r="AR60" i="16"/>
  <c r="AQ60" i="16"/>
  <c r="AP60" i="16"/>
  <c r="AO60" i="16"/>
  <c r="AN60" i="16"/>
  <c r="AM60" i="16"/>
  <c r="AL60" i="16"/>
  <c r="AK60" i="16"/>
  <c r="AJ60" i="16"/>
  <c r="AI60" i="16"/>
  <c r="AG64" i="16"/>
  <c r="BA59" i="16"/>
  <c r="AZ59" i="16"/>
  <c r="AY59" i="16"/>
  <c r="AX59" i="16"/>
  <c r="AW59" i="16"/>
  <c r="AV59" i="16"/>
  <c r="AT59" i="16"/>
  <c r="AS59" i="16"/>
  <c r="AR59" i="16"/>
  <c r="AQ59" i="16"/>
  <c r="AP59" i="16"/>
  <c r="AO59" i="16"/>
  <c r="AN59" i="16"/>
  <c r="AM59" i="16"/>
  <c r="AL59" i="16"/>
  <c r="AK59" i="16"/>
  <c r="AJ59" i="16"/>
  <c r="AI59" i="16"/>
  <c r="AG63" i="16"/>
  <c r="BA58" i="16"/>
  <c r="AZ58" i="16"/>
  <c r="AY58" i="16"/>
  <c r="AX58" i="16"/>
  <c r="AW58" i="16"/>
  <c r="AV58" i="16"/>
  <c r="AT58" i="16"/>
  <c r="AS58" i="16"/>
  <c r="AR58" i="16"/>
  <c r="AQ58" i="16"/>
  <c r="AP58" i="16"/>
  <c r="AO58" i="16"/>
  <c r="AN58" i="16"/>
  <c r="AM58" i="16"/>
  <c r="AL58" i="16"/>
  <c r="AK58" i="16"/>
  <c r="AJ58" i="16"/>
  <c r="AI58" i="16"/>
  <c r="AG62" i="16"/>
  <c r="BA57" i="16"/>
  <c r="AZ57" i="16"/>
  <c r="AY57" i="16"/>
  <c r="AX57" i="16"/>
  <c r="AW57" i="16"/>
  <c r="AV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G60" i="16"/>
  <c r="BA56" i="16"/>
  <c r="AZ56" i="16"/>
  <c r="AY56" i="16"/>
  <c r="AX56" i="16"/>
  <c r="AW56" i="16"/>
  <c r="AV56" i="16"/>
  <c r="AT56" i="16"/>
  <c r="AS56" i="16"/>
  <c r="AR56" i="16"/>
  <c r="AQ56" i="16"/>
  <c r="AP56" i="16"/>
  <c r="AO56" i="16"/>
  <c r="AN56" i="16"/>
  <c r="AM56" i="16"/>
  <c r="AL56" i="16"/>
  <c r="AK56" i="16"/>
  <c r="AJ56" i="16"/>
  <c r="AI56" i="16"/>
  <c r="AG54" i="16"/>
  <c r="BA50" i="16"/>
  <c r="AZ50" i="16"/>
  <c r="AY50" i="16"/>
  <c r="AX50" i="16"/>
  <c r="AW50" i="16"/>
  <c r="AV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G45" i="16"/>
  <c r="BA55" i="16"/>
  <c r="AZ55" i="16"/>
  <c r="AY55" i="16"/>
  <c r="AX55" i="16"/>
  <c r="AW55" i="16"/>
  <c r="AV55" i="16"/>
  <c r="AT55" i="16"/>
  <c r="AS55" i="16"/>
  <c r="AR55" i="16"/>
  <c r="AQ55" i="16"/>
  <c r="AP55" i="16"/>
  <c r="AO55" i="16"/>
  <c r="AN55" i="16"/>
  <c r="AM55" i="16"/>
  <c r="AL55" i="16"/>
  <c r="AK55" i="16"/>
  <c r="AJ55" i="16"/>
  <c r="AI55" i="16"/>
  <c r="AG59" i="16"/>
  <c r="BA46" i="16"/>
  <c r="AZ46" i="16"/>
  <c r="AY46" i="16"/>
  <c r="AX46" i="16"/>
  <c r="AW46" i="16"/>
  <c r="AV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G42" i="16"/>
  <c r="BA54" i="16"/>
  <c r="AZ54" i="16"/>
  <c r="AY54" i="16"/>
  <c r="AX54" i="16"/>
  <c r="AW54" i="16"/>
  <c r="AV54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G57" i="16"/>
  <c r="BA53" i="16"/>
  <c r="AZ53" i="16"/>
  <c r="AY53" i="16"/>
  <c r="AX53" i="16"/>
  <c r="AW53" i="16"/>
  <c r="AV53" i="16"/>
  <c r="AT53" i="16"/>
  <c r="AS53" i="16"/>
  <c r="AR53" i="16"/>
  <c r="AQ53" i="16"/>
  <c r="AP53" i="16"/>
  <c r="AO53" i="16"/>
  <c r="AN53" i="16"/>
  <c r="AM53" i="16"/>
  <c r="AL53" i="16"/>
  <c r="AK53" i="16"/>
  <c r="AJ53" i="16"/>
  <c r="AI53" i="16"/>
  <c r="AG56" i="16"/>
  <c r="BA52" i="16"/>
  <c r="AZ52" i="16"/>
  <c r="AY52" i="16"/>
  <c r="AX52" i="16"/>
  <c r="AW52" i="16"/>
  <c r="AV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G44" i="16"/>
  <c r="BA42" i="16"/>
  <c r="AZ42" i="16"/>
  <c r="AY42" i="16"/>
  <c r="AX42" i="16"/>
  <c r="AW42" i="16"/>
  <c r="AV42" i="16"/>
  <c r="AT42" i="16"/>
  <c r="AS42" i="16"/>
  <c r="AR42" i="16"/>
  <c r="AQ42" i="16"/>
  <c r="AP42" i="16"/>
  <c r="AO42" i="16"/>
  <c r="AN42" i="16"/>
  <c r="AM42" i="16"/>
  <c r="AL42" i="16"/>
  <c r="AK42" i="16"/>
  <c r="AJ42" i="16"/>
  <c r="AI42" i="16"/>
  <c r="AG50" i="16"/>
  <c r="BA51" i="16"/>
  <c r="AZ51" i="16"/>
  <c r="AY51" i="16"/>
  <c r="AX51" i="16"/>
  <c r="AW51" i="16"/>
  <c r="AV51" i="16"/>
  <c r="AT51" i="16"/>
  <c r="AS51" i="16"/>
  <c r="AR51" i="16"/>
  <c r="AQ51" i="16"/>
  <c r="AP51" i="16"/>
  <c r="AO51" i="16"/>
  <c r="AN51" i="16"/>
  <c r="AM51" i="16"/>
  <c r="AL51" i="16"/>
  <c r="AK51" i="16"/>
  <c r="AJ51" i="16"/>
  <c r="AI51" i="16"/>
  <c r="AG55" i="16"/>
  <c r="BA49" i="16"/>
  <c r="AZ49" i="16"/>
  <c r="AY49" i="16"/>
  <c r="AX49" i="16"/>
  <c r="AW49" i="16"/>
  <c r="AV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G53" i="16"/>
  <c r="BA48" i="16"/>
  <c r="AZ48" i="16"/>
  <c r="AY48" i="16"/>
  <c r="AX48" i="16"/>
  <c r="AW48" i="16"/>
  <c r="AV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G52" i="16"/>
  <c r="BA47" i="16"/>
  <c r="AZ47" i="16"/>
  <c r="AY47" i="16"/>
  <c r="AX47" i="16"/>
  <c r="AW47" i="16"/>
  <c r="AV47" i="16"/>
  <c r="AT47" i="16"/>
  <c r="AS47" i="16"/>
  <c r="AR47" i="16"/>
  <c r="AQ47" i="16"/>
  <c r="AP47" i="16"/>
  <c r="AO47" i="16"/>
  <c r="AN47" i="16"/>
  <c r="AM47" i="16"/>
  <c r="AL47" i="16"/>
  <c r="AK47" i="16"/>
  <c r="AJ47" i="16"/>
  <c r="AI47" i="16"/>
  <c r="AG47" i="16"/>
  <c r="BA45" i="16"/>
  <c r="AZ45" i="16"/>
  <c r="AY45" i="16"/>
  <c r="AX45" i="16"/>
  <c r="AW45" i="16"/>
  <c r="AV45" i="16"/>
  <c r="AT45" i="16"/>
  <c r="AS45" i="16"/>
  <c r="AR45" i="16"/>
  <c r="AQ45" i="16"/>
  <c r="AP45" i="16"/>
  <c r="AO45" i="16"/>
  <c r="AN45" i="16"/>
  <c r="AM45" i="16"/>
  <c r="AL45" i="16"/>
  <c r="AK45" i="16"/>
  <c r="AJ45" i="16"/>
  <c r="AI45" i="16"/>
  <c r="AG43" i="16"/>
  <c r="BA44" i="16"/>
  <c r="AZ44" i="16"/>
  <c r="AY44" i="16"/>
  <c r="AX44" i="16"/>
  <c r="AW44" i="16"/>
  <c r="AV44" i="16"/>
  <c r="AT44" i="16"/>
  <c r="AS44" i="16"/>
  <c r="AR44" i="16"/>
  <c r="AQ44" i="16"/>
  <c r="AP44" i="16"/>
  <c r="AO44" i="16"/>
  <c r="AN44" i="16"/>
  <c r="AM44" i="16"/>
  <c r="AL44" i="16"/>
  <c r="AK44" i="16"/>
  <c r="AJ44" i="16"/>
  <c r="AI44" i="16"/>
  <c r="AG49" i="16"/>
  <c r="BA43" i="16"/>
  <c r="AZ43" i="16"/>
  <c r="AY43" i="16"/>
  <c r="AX43" i="16"/>
  <c r="AW43" i="16"/>
  <c r="AV43" i="16"/>
  <c r="AT43" i="16"/>
  <c r="AS43" i="16"/>
  <c r="AR43" i="16"/>
  <c r="AQ43" i="16"/>
  <c r="AP43" i="16"/>
  <c r="AO43" i="16"/>
  <c r="AN43" i="16"/>
  <c r="AM43" i="16"/>
  <c r="AL43" i="16"/>
  <c r="AK43" i="16"/>
  <c r="AJ43" i="16"/>
  <c r="AI43" i="16"/>
  <c r="AG48" i="16"/>
  <c r="BA41" i="16"/>
  <c r="AZ41" i="16"/>
  <c r="AY41" i="16"/>
  <c r="AX41" i="16"/>
  <c r="AW41" i="16"/>
  <c r="AV41" i="16"/>
  <c r="AT41" i="16"/>
  <c r="AS41" i="16"/>
  <c r="AR41" i="16"/>
  <c r="AQ41" i="16"/>
  <c r="AP41" i="16"/>
  <c r="AO41" i="16"/>
  <c r="AN41" i="16"/>
  <c r="AM41" i="16"/>
  <c r="AL41" i="16"/>
  <c r="AK41" i="16"/>
  <c r="AJ41" i="16"/>
  <c r="AI41" i="16"/>
  <c r="AG38" i="16"/>
  <c r="BA40" i="16"/>
  <c r="AZ40" i="16"/>
  <c r="AY40" i="16"/>
  <c r="AX40" i="16"/>
  <c r="AW40" i="16"/>
  <c r="AV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BA39" i="16"/>
  <c r="AZ39" i="16"/>
  <c r="AY39" i="16"/>
  <c r="AX39" i="16"/>
  <c r="AW39" i="16"/>
  <c r="AV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G30" i="16"/>
  <c r="BA38" i="16"/>
  <c r="AZ38" i="16"/>
  <c r="AY38" i="16"/>
  <c r="AX38" i="16"/>
  <c r="AW38" i="16"/>
  <c r="AV38" i="16"/>
  <c r="AT38" i="16"/>
  <c r="AS38" i="16"/>
  <c r="AR38" i="16"/>
  <c r="AQ38" i="16"/>
  <c r="AP38" i="16"/>
  <c r="AO38" i="16"/>
  <c r="AN38" i="16"/>
  <c r="AM38" i="16"/>
  <c r="AL38" i="16"/>
  <c r="AK38" i="16"/>
  <c r="AJ38" i="16"/>
  <c r="AI38" i="16"/>
  <c r="AG36" i="16"/>
  <c r="BA37" i="16"/>
  <c r="AZ37" i="16"/>
  <c r="AY37" i="16"/>
  <c r="AX37" i="16"/>
  <c r="AW37" i="16"/>
  <c r="AV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G27" i="16"/>
  <c r="BA36" i="16"/>
  <c r="AZ36" i="16"/>
  <c r="AY36" i="16"/>
  <c r="AX36" i="16"/>
  <c r="AW36" i="16"/>
  <c r="AV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G40" i="16"/>
  <c r="BA35" i="16"/>
  <c r="AZ35" i="16"/>
  <c r="AY35" i="16"/>
  <c r="AX35" i="16"/>
  <c r="AW35" i="16"/>
  <c r="AV35" i="16"/>
  <c r="AT35" i="16"/>
  <c r="AS35" i="16"/>
  <c r="AR35" i="16"/>
  <c r="AQ35" i="16"/>
  <c r="AP35" i="16"/>
  <c r="AO35" i="16"/>
  <c r="AN35" i="16"/>
  <c r="AM35" i="16"/>
  <c r="AL35" i="16"/>
  <c r="AK35" i="16"/>
  <c r="AJ35" i="16"/>
  <c r="AI35" i="16"/>
  <c r="AG37" i="16"/>
  <c r="BA34" i="16"/>
  <c r="AZ34" i="16"/>
  <c r="AY34" i="16"/>
  <c r="AX34" i="16"/>
  <c r="AW34" i="16"/>
  <c r="AV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G32" i="16"/>
  <c r="BA33" i="16"/>
  <c r="AZ33" i="16"/>
  <c r="AY33" i="16"/>
  <c r="AX33" i="16"/>
  <c r="AW33" i="16"/>
  <c r="AV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BA32" i="16"/>
  <c r="AZ32" i="16"/>
  <c r="AY32" i="16"/>
  <c r="AX32" i="16"/>
  <c r="AW32" i="16"/>
  <c r="AV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G39" i="16"/>
  <c r="BA31" i="16"/>
  <c r="AZ31" i="16"/>
  <c r="AY31" i="16"/>
  <c r="AX31" i="16"/>
  <c r="AW31" i="16"/>
  <c r="AV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G33" i="16"/>
  <c r="BA30" i="16"/>
  <c r="AZ30" i="16"/>
  <c r="AY30" i="16"/>
  <c r="AX30" i="16"/>
  <c r="AW30" i="16"/>
  <c r="AV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G24" i="16"/>
  <c r="B24" i="16"/>
  <c r="BA28" i="16"/>
  <c r="AZ28" i="16"/>
  <c r="AY28" i="16"/>
  <c r="AX28" i="16"/>
  <c r="AW28" i="16"/>
  <c r="AV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G29" i="16"/>
  <c r="BA27" i="16"/>
  <c r="AZ27" i="16"/>
  <c r="AY27" i="16"/>
  <c r="AX27" i="16"/>
  <c r="AW27" i="16"/>
  <c r="AV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G34" i="16"/>
  <c r="BA29" i="16"/>
  <c r="AZ29" i="16"/>
  <c r="AY29" i="16"/>
  <c r="AX29" i="16"/>
  <c r="AW29" i="16"/>
  <c r="AV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G31" i="16"/>
  <c r="BA24" i="16"/>
  <c r="AZ24" i="16"/>
  <c r="AY24" i="16"/>
  <c r="AX24" i="16"/>
  <c r="AW24" i="16"/>
  <c r="AV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G28" i="16"/>
  <c r="BA26" i="16"/>
  <c r="AZ26" i="16"/>
  <c r="AY26" i="16"/>
  <c r="AX26" i="16"/>
  <c r="AW26" i="16"/>
  <c r="AV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G25" i="16"/>
  <c r="BA25" i="16"/>
  <c r="AZ25" i="16"/>
  <c r="AY25" i="16"/>
  <c r="AX25" i="16"/>
  <c r="AW25" i="16"/>
  <c r="AV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G22" i="16"/>
  <c r="BA23" i="16"/>
  <c r="AZ23" i="16"/>
  <c r="AY23" i="16"/>
  <c r="AX23" i="16"/>
  <c r="AW23" i="16"/>
  <c r="AV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G20" i="16"/>
  <c r="B20" i="16"/>
  <c r="BA22" i="16"/>
  <c r="AZ22" i="16"/>
  <c r="AY22" i="16"/>
  <c r="AX22" i="16"/>
  <c r="AW22" i="16"/>
  <c r="AV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G23" i="16"/>
  <c r="BA21" i="16"/>
  <c r="AZ21" i="16"/>
  <c r="AY21" i="16"/>
  <c r="AX21" i="16"/>
  <c r="AW21" i="16"/>
  <c r="AV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G14" i="16"/>
  <c r="B14" i="16"/>
  <c r="BA20" i="16"/>
  <c r="AZ20" i="16"/>
  <c r="AY20" i="16"/>
  <c r="AX20" i="16"/>
  <c r="AW20" i="16"/>
  <c r="AV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G26" i="16"/>
  <c r="BA19" i="16"/>
  <c r="AZ19" i="16"/>
  <c r="AY19" i="16"/>
  <c r="AX19" i="16"/>
  <c r="AW19" i="16"/>
  <c r="AV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G17" i="16"/>
  <c r="B17" i="16"/>
  <c r="BA14" i="16"/>
  <c r="AZ14" i="16"/>
  <c r="AY14" i="16"/>
  <c r="AX14" i="16"/>
  <c r="AW14" i="16"/>
  <c r="AV14" i="16"/>
  <c r="AT14" i="16"/>
  <c r="AS14" i="16"/>
  <c r="AR14" i="16"/>
  <c r="AQ14" i="16"/>
  <c r="AP14" i="16"/>
  <c r="AO14" i="16"/>
  <c r="AN14" i="16"/>
  <c r="AM14" i="16"/>
  <c r="AL14" i="16"/>
  <c r="AK14" i="16"/>
  <c r="AJ14" i="16"/>
  <c r="AI14" i="16"/>
  <c r="AG21" i="16"/>
  <c r="B21" i="16"/>
  <c r="BA17" i="16"/>
  <c r="AZ17" i="16"/>
  <c r="AY17" i="16"/>
  <c r="AX17" i="16"/>
  <c r="AW17" i="16"/>
  <c r="AV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G10" i="16"/>
  <c r="B10" i="16"/>
  <c r="BA15" i="16"/>
  <c r="AZ15" i="16"/>
  <c r="AY15" i="16"/>
  <c r="AX15" i="16"/>
  <c r="AW15" i="16"/>
  <c r="AV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G18" i="16"/>
  <c r="B18" i="16"/>
  <c r="BA18" i="16"/>
  <c r="AZ18" i="16"/>
  <c r="AY18" i="16"/>
  <c r="AX18" i="16"/>
  <c r="AW18" i="16"/>
  <c r="AV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B8" i="16"/>
  <c r="BA10" i="16"/>
  <c r="AZ10" i="16"/>
  <c r="AY10" i="16"/>
  <c r="AX10" i="16"/>
  <c r="AW10" i="16"/>
  <c r="AV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G19" i="16"/>
  <c r="B19" i="16"/>
  <c r="BA9" i="16"/>
  <c r="AZ9" i="16"/>
  <c r="AY9" i="16"/>
  <c r="AX9" i="16"/>
  <c r="AW9" i="16"/>
  <c r="AV9" i="16"/>
  <c r="AT9" i="16"/>
  <c r="AS9" i="16"/>
  <c r="AR9" i="16"/>
  <c r="AQ9" i="16"/>
  <c r="AP9" i="16"/>
  <c r="AO9" i="16"/>
  <c r="AN9" i="16"/>
  <c r="AM9" i="16"/>
  <c r="AL9" i="16"/>
  <c r="AK9" i="16"/>
  <c r="AJ9" i="16"/>
  <c r="AI9" i="16"/>
  <c r="AG9" i="16"/>
  <c r="B9" i="16"/>
  <c r="BA16" i="16"/>
  <c r="AZ16" i="16"/>
  <c r="AY16" i="16"/>
  <c r="AX16" i="16"/>
  <c r="AW16" i="16"/>
  <c r="AV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G6" i="16"/>
  <c r="B6" i="16"/>
  <c r="BA8" i="16"/>
  <c r="AZ8" i="16"/>
  <c r="AY8" i="16"/>
  <c r="AX8" i="16"/>
  <c r="AW8" i="16"/>
  <c r="AV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B16" i="16"/>
  <c r="BA6" i="16"/>
  <c r="AZ6" i="16"/>
  <c r="AY6" i="16"/>
  <c r="AX6" i="16"/>
  <c r="AW6" i="16"/>
  <c r="AV6" i="16"/>
  <c r="AT6" i="16"/>
  <c r="AS6" i="16"/>
  <c r="AR6" i="16"/>
  <c r="AQ6" i="16"/>
  <c r="AP6" i="16"/>
  <c r="AO6" i="16"/>
  <c r="AN6" i="16"/>
  <c r="AM6" i="16"/>
  <c r="AL6" i="16"/>
  <c r="AK6" i="16"/>
  <c r="AJ6" i="16"/>
  <c r="AI6" i="16"/>
  <c r="AG15" i="16"/>
  <c r="B15" i="16"/>
  <c r="BA12" i="16"/>
  <c r="AZ12" i="16"/>
  <c r="AY12" i="16"/>
  <c r="AX12" i="16"/>
  <c r="AW12" i="16"/>
  <c r="AV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G13" i="16"/>
  <c r="B13" i="16"/>
  <c r="BA13" i="16"/>
  <c r="AZ13" i="16"/>
  <c r="AY13" i="16"/>
  <c r="AX13" i="16"/>
  <c r="AW13" i="16"/>
  <c r="AV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G7" i="16"/>
  <c r="B7" i="16"/>
  <c r="BA11" i="16"/>
  <c r="AZ11" i="16"/>
  <c r="AY11" i="16"/>
  <c r="AX11" i="16"/>
  <c r="AW11" i="16"/>
  <c r="AV11" i="16"/>
  <c r="AT11" i="16"/>
  <c r="AS11" i="16"/>
  <c r="AR11" i="16"/>
  <c r="AQ11" i="16"/>
  <c r="AP11" i="16"/>
  <c r="AO11" i="16"/>
  <c r="AN11" i="16"/>
  <c r="AM11" i="16"/>
  <c r="AL11" i="16"/>
  <c r="AK11" i="16"/>
  <c r="AJ11" i="16"/>
  <c r="AI11" i="16"/>
  <c r="AG12" i="16"/>
  <c r="B12" i="16"/>
  <c r="BA7" i="16"/>
  <c r="AZ7" i="16"/>
  <c r="AY7" i="16"/>
  <c r="AX7" i="16"/>
  <c r="AW7" i="16"/>
  <c r="AV7" i="16"/>
  <c r="AT7" i="16"/>
  <c r="AS7" i="16"/>
  <c r="AR7" i="16"/>
  <c r="AQ7" i="16"/>
  <c r="AP7" i="16"/>
  <c r="AO7" i="16"/>
  <c r="AN7" i="16"/>
  <c r="AM7" i="16"/>
  <c r="AL7" i="16"/>
  <c r="AK7" i="16"/>
  <c r="AJ7" i="16"/>
  <c r="AI7" i="16"/>
  <c r="AG11" i="16"/>
  <c r="B11" i="16"/>
  <c r="BA4" i="16"/>
  <c r="AZ4" i="16"/>
  <c r="AY4" i="16"/>
  <c r="AX4" i="16"/>
  <c r="AW4" i="16"/>
  <c r="AV4" i="16"/>
  <c r="AT4" i="16"/>
  <c r="AS4" i="16"/>
  <c r="AR4" i="16"/>
  <c r="AQ4" i="16"/>
  <c r="AP4" i="16"/>
  <c r="AO4" i="16"/>
  <c r="AN4" i="16"/>
  <c r="AM4" i="16"/>
  <c r="AL4" i="16"/>
  <c r="AK4" i="16"/>
  <c r="AJ4" i="16"/>
  <c r="AI4" i="16"/>
  <c r="B4" i="16"/>
  <c r="BA5" i="16"/>
  <c r="AZ5" i="16"/>
  <c r="AY5" i="16"/>
  <c r="AX5" i="16"/>
  <c r="AW5" i="16"/>
  <c r="AV5" i="16"/>
  <c r="AT5" i="16"/>
  <c r="AS5" i="16"/>
  <c r="AR5" i="16"/>
  <c r="AQ5" i="16"/>
  <c r="AP5" i="16"/>
  <c r="AO5" i="16"/>
  <c r="AN5" i="16"/>
  <c r="AM5" i="16"/>
  <c r="AL5" i="16"/>
  <c r="AK5" i="16"/>
  <c r="AJ5" i="16"/>
  <c r="AI5" i="16"/>
  <c r="AG5" i="16"/>
  <c r="AG85" i="16"/>
  <c r="B5" i="16"/>
  <c r="A5" i="16"/>
  <c r="E3" i="16"/>
  <c r="F3" i="16"/>
  <c r="G3" i="16"/>
  <c r="H3" i="16"/>
  <c r="I3" i="16"/>
  <c r="J3" i="16"/>
  <c r="K3" i="16"/>
  <c r="L3" i="16"/>
  <c r="M3" i="16"/>
  <c r="N3" i="16"/>
  <c r="O3" i="16"/>
  <c r="P3" i="16"/>
  <c r="Q3" i="16"/>
  <c r="R3" i="16"/>
  <c r="S3" i="16"/>
  <c r="T3" i="16"/>
  <c r="U3" i="16"/>
  <c r="V3" i="16"/>
  <c r="W3" i="16"/>
  <c r="X3" i="16"/>
  <c r="Y3" i="16"/>
  <c r="AB3" i="16"/>
  <c r="AH11" i="16"/>
  <c r="AH12" i="16"/>
  <c r="AH7" i="16"/>
  <c r="AH13" i="16"/>
  <c r="AH15" i="16"/>
  <c r="AH6" i="16"/>
  <c r="AH9" i="16"/>
  <c r="AH19" i="16"/>
  <c r="AH18" i="16"/>
  <c r="AH10" i="16"/>
  <c r="AH21" i="16"/>
  <c r="AH17" i="16"/>
  <c r="AH26" i="16"/>
  <c r="AH14" i="16"/>
  <c r="AH23" i="16"/>
  <c r="AH20" i="16"/>
  <c r="AH22" i="16"/>
  <c r="AH25" i="16"/>
  <c r="AH28" i="16"/>
  <c r="AH31" i="16"/>
  <c r="AH34" i="16"/>
  <c r="AH29" i="16"/>
  <c r="AH24" i="16"/>
  <c r="AH33" i="16"/>
  <c r="AH39" i="16"/>
  <c r="AH32" i="16"/>
  <c r="AH40" i="16"/>
  <c r="AH27" i="16"/>
  <c r="AH36" i="16"/>
  <c r="AH30" i="16"/>
  <c r="AH38" i="16"/>
  <c r="AH48" i="16"/>
  <c r="AH49" i="16"/>
  <c r="AH43" i="16"/>
  <c r="AH47" i="16"/>
  <c r="AH52" i="16"/>
  <c r="AH53" i="16"/>
  <c r="AH55" i="16"/>
  <c r="AH50" i="16"/>
  <c r="AH44" i="16"/>
  <c r="AH56" i="16"/>
  <c r="AH57" i="16"/>
  <c r="AH42" i="16"/>
  <c r="AH59" i="16"/>
  <c r="AH45" i="16"/>
  <c r="AH54" i="16"/>
  <c r="AH60" i="16"/>
  <c r="AH62" i="16"/>
  <c r="AH63" i="16"/>
  <c r="AH64" i="16"/>
  <c r="AH46" i="16"/>
  <c r="AH65" i="16"/>
  <c r="AH58" i="16"/>
  <c r="AH69" i="16"/>
  <c r="AH51" i="16"/>
  <c r="AH66" i="16"/>
  <c r="AH67" i="16"/>
  <c r="AH70" i="16"/>
  <c r="AH71" i="16"/>
  <c r="AH61" i="16"/>
  <c r="AH77" i="16"/>
  <c r="AH68" i="16"/>
  <c r="AH80" i="16"/>
  <c r="AH81" i="16"/>
  <c r="AH82" i="16"/>
  <c r="AH83" i="16"/>
  <c r="AH76" i="16"/>
  <c r="AH84" i="16"/>
  <c r="A84" i="16"/>
  <c r="A76" i="16"/>
  <c r="A83" i="16"/>
  <c r="A82" i="16"/>
  <c r="A81" i="16"/>
  <c r="A80" i="16"/>
  <c r="A79" i="16"/>
  <c r="A78" i="16"/>
  <c r="A68" i="16"/>
  <c r="A77" i="16"/>
  <c r="A75" i="16"/>
  <c r="A74" i="16"/>
  <c r="A73" i="16"/>
  <c r="A72" i="16"/>
  <c r="A61" i="16"/>
  <c r="A71" i="16"/>
  <c r="A70" i="16"/>
  <c r="A67" i="16"/>
  <c r="A66" i="16"/>
  <c r="A51" i="16"/>
  <c r="A69" i="16"/>
  <c r="A58" i="16"/>
  <c r="A65" i="16"/>
  <c r="A46" i="16"/>
  <c r="A64" i="16"/>
  <c r="A63" i="16"/>
  <c r="A62" i="16"/>
  <c r="A60" i="16"/>
  <c r="A54" i="16"/>
  <c r="A45" i="16"/>
  <c r="A59" i="16"/>
  <c r="A42" i="16"/>
  <c r="A57" i="16"/>
  <c r="A56" i="16"/>
  <c r="A44" i="16"/>
  <c r="A50" i="16"/>
  <c r="A55" i="16"/>
  <c r="A53" i="16"/>
  <c r="A52" i="16"/>
  <c r="A47" i="16"/>
  <c r="A43" i="16"/>
  <c r="A49" i="16"/>
  <c r="A48" i="16"/>
  <c r="A38" i="16"/>
  <c r="A41" i="16"/>
  <c r="A30" i="16"/>
  <c r="A36" i="16"/>
  <c r="A27" i="16"/>
  <c r="A40" i="16"/>
  <c r="AH5" i="16"/>
  <c r="A4" i="16"/>
  <c r="A11" i="16"/>
  <c r="A12" i="16"/>
  <c r="A7" i="16"/>
  <c r="A13" i="16"/>
  <c r="A15" i="16"/>
  <c r="A16" i="16"/>
  <c r="A6" i="16"/>
  <c r="A9" i="16"/>
  <c r="A19" i="16"/>
  <c r="A8" i="16"/>
  <c r="A18" i="16"/>
  <c r="A10" i="16"/>
  <c r="A21" i="16"/>
  <c r="A17" i="16"/>
  <c r="A26" i="16"/>
  <c r="A14" i="16"/>
  <c r="A23" i="16"/>
  <c r="A20" i="16"/>
  <c r="A22" i="16"/>
  <c r="A25" i="16"/>
  <c r="A28" i="16"/>
  <c r="A31" i="16"/>
  <c r="A34" i="16"/>
  <c r="A29" i="16"/>
  <c r="A24" i="16"/>
  <c r="A33" i="16"/>
  <c r="A39" i="16"/>
  <c r="A35" i="16"/>
  <c r="A32" i="16"/>
  <c r="A37" i="16"/>
  <c r="AH37" i="16"/>
  <c r="AE5" i="16"/>
  <c r="AE4" i="16"/>
  <c r="AE7" i="16"/>
  <c r="AE6" i="16"/>
  <c r="AE12" i="16"/>
  <c r="AE11" i="16"/>
  <c r="AE13" i="16"/>
  <c r="AE8" i="16"/>
  <c r="AE16" i="16"/>
  <c r="AE9" i="16"/>
  <c r="AE18" i="16"/>
  <c r="AE10" i="16"/>
  <c r="AE17" i="16"/>
  <c r="AE14" i="16"/>
  <c r="AE15" i="16"/>
  <c r="AE19" i="16"/>
  <c r="AE20" i="16"/>
  <c r="AE21" i="16"/>
  <c r="AE24" i="16"/>
  <c r="AF5" i="16"/>
  <c r="AF4" i="16"/>
  <c r="AF11" i="16"/>
  <c r="AF12" i="16"/>
  <c r="AF7" i="16"/>
  <c r="AF13" i="16"/>
  <c r="AF15" i="16"/>
  <c r="AF16" i="16"/>
  <c r="AF6" i="16"/>
  <c r="AF9" i="16"/>
  <c r="AF19" i="16"/>
  <c r="AF8" i="16"/>
  <c r="AF18" i="16"/>
  <c r="AF10" i="16"/>
  <c r="AF21" i="16"/>
  <c r="AF17" i="16"/>
  <c r="AF26" i="16"/>
  <c r="AF14" i="16"/>
  <c r="AF23" i="16"/>
  <c r="AF20" i="16"/>
  <c r="AF22" i="16"/>
  <c r="AF25" i="16"/>
  <c r="AF28" i="16"/>
  <c r="AF31" i="16"/>
  <c r="AF34" i="16"/>
  <c r="AF29" i="16"/>
  <c r="AF24" i="16"/>
  <c r="AF33" i="16"/>
  <c r="AF39" i="16"/>
  <c r="AF35" i="16"/>
  <c r="AF32" i="16"/>
  <c r="AF37" i="16"/>
  <c r="AF40" i="16"/>
  <c r="AF27" i="16"/>
  <c r="AF36" i="16"/>
  <c r="AF30" i="16"/>
  <c r="AF41" i="16"/>
  <c r="AF38" i="16"/>
  <c r="AF48" i="16"/>
  <c r="AF49" i="16"/>
  <c r="AF43" i="16"/>
  <c r="AF47" i="16"/>
  <c r="AF52" i="16"/>
  <c r="AF53" i="16"/>
  <c r="AF55" i="16"/>
  <c r="AF50" i="16"/>
  <c r="AF44" i="16"/>
  <c r="AF56" i="16"/>
  <c r="AF57" i="16"/>
  <c r="AF42" i="16"/>
  <c r="AF59" i="16"/>
  <c r="AF45" i="16"/>
  <c r="AF54" i="16"/>
  <c r="AF60" i="16"/>
  <c r="AF62" i="16"/>
  <c r="AF63" i="16"/>
  <c r="AF64" i="16"/>
  <c r="AF46" i="16"/>
  <c r="AF65" i="16"/>
  <c r="AF58" i="16"/>
  <c r="AF69" i="16"/>
  <c r="AF51" i="16"/>
  <c r="AF66" i="16"/>
  <c r="AF67" i="16"/>
  <c r="AF70" i="16"/>
  <c r="AF71" i="16"/>
  <c r="AF61" i="16"/>
  <c r="AF72" i="16"/>
  <c r="AF73" i="16"/>
  <c r="AF74" i="16"/>
  <c r="AF75" i="16"/>
  <c r="AF77" i="16"/>
  <c r="AF68" i="16"/>
  <c r="AF79" i="16"/>
  <c r="AF80" i="16"/>
  <c r="AF81" i="16"/>
  <c r="AF82" i="16"/>
  <c r="AF83" i="16"/>
  <c r="AF76" i="16"/>
  <c r="AF84" i="16"/>
  <c r="AF78" i="16"/>
</calcChain>
</file>

<file path=xl/sharedStrings.xml><?xml version="1.0" encoding="utf-8"?>
<sst xmlns="http://schemas.openxmlformats.org/spreadsheetml/2006/main" count="172" uniqueCount="155">
  <si>
    <t xml:space="preserve">Dromara Cycling Club </t>
  </si>
  <si>
    <t>2 up</t>
  </si>
  <si>
    <t>Rank</t>
  </si>
  <si>
    <t>Total</t>
  </si>
  <si>
    <t>Rider</t>
  </si>
  <si>
    <t>Ronnie Smyth</t>
  </si>
  <si>
    <t>Gary Gibson</t>
  </si>
  <si>
    <t>Marcus Magowan</t>
  </si>
  <si>
    <t>Noel Gibson</t>
  </si>
  <si>
    <t>Neill Currie</t>
  </si>
  <si>
    <t>Stephen Wallace</t>
  </si>
  <si>
    <t>Gavin Magowan</t>
  </si>
  <si>
    <t>R 1</t>
  </si>
  <si>
    <t>R 2</t>
  </si>
  <si>
    <t>R 3</t>
  </si>
  <si>
    <t>(J) = Junior</t>
  </si>
  <si>
    <t>Chris Magowan</t>
  </si>
  <si>
    <t>Jonathan McBride</t>
  </si>
  <si>
    <t>Kevin McDonald</t>
  </si>
  <si>
    <t>Timekeeping</t>
  </si>
  <si>
    <t>Marshalling</t>
  </si>
  <si>
    <t>David McClurg</t>
  </si>
  <si>
    <t>Back to home page</t>
  </si>
  <si>
    <t>R 4</t>
  </si>
  <si>
    <t>Jim McMaster</t>
  </si>
  <si>
    <t>Bernie Monaghan</t>
  </si>
  <si>
    <t>10mTT</t>
  </si>
  <si>
    <t>Attended</t>
  </si>
  <si>
    <t>Robert McDonald</t>
  </si>
  <si>
    <t>Trevor Wright</t>
  </si>
  <si>
    <t>Ivan Bradford</t>
  </si>
  <si>
    <t>RRace</t>
  </si>
  <si>
    <t>Marshaled</t>
  </si>
  <si>
    <t>R 5</t>
  </si>
  <si>
    <t>R 6</t>
  </si>
  <si>
    <t>R 7</t>
  </si>
  <si>
    <t>Raymund Martin</t>
  </si>
  <si>
    <t>R 8</t>
  </si>
  <si>
    <t>R 9</t>
  </si>
  <si>
    <t>16mTT</t>
  </si>
  <si>
    <t>R 10</t>
  </si>
  <si>
    <t>R 11</t>
  </si>
  <si>
    <t>R 12</t>
  </si>
  <si>
    <t>R 13</t>
  </si>
  <si>
    <t>Brendan Duff</t>
  </si>
  <si>
    <t>R 14</t>
  </si>
  <si>
    <t>R 15</t>
  </si>
  <si>
    <t>R 16</t>
  </si>
  <si>
    <t>R 17</t>
  </si>
  <si>
    <t>R 18</t>
  </si>
  <si>
    <t>R 19</t>
  </si>
  <si>
    <t>R 20</t>
  </si>
  <si>
    <t>R 21</t>
  </si>
  <si>
    <t>R 22</t>
  </si>
  <si>
    <t>R 23</t>
  </si>
  <si>
    <t>Neil Fitzsimons</t>
  </si>
  <si>
    <t>Best</t>
  </si>
  <si>
    <t>rounds</t>
  </si>
  <si>
    <t>Conor Rice</t>
  </si>
  <si>
    <t>Martin Marner</t>
  </si>
  <si>
    <t>Barry Kellett</t>
  </si>
  <si>
    <t>Tommy Downey</t>
  </si>
  <si>
    <t>Paul Gick</t>
  </si>
  <si>
    <t>Volunteering</t>
  </si>
  <si>
    <t>Percent</t>
  </si>
  <si>
    <t>Martin McAnulty</t>
  </si>
  <si>
    <t>R 24</t>
  </si>
  <si>
    <t>HC</t>
  </si>
  <si>
    <t>5mTT</t>
  </si>
  <si>
    <t>Barry Kane</t>
  </si>
  <si>
    <t>Bryce Hetherington</t>
  </si>
  <si>
    <t>Eddie Doyle</t>
  </si>
  <si>
    <t>Mike Barton</t>
  </si>
  <si>
    <t>Richard Cowan</t>
  </si>
  <si>
    <t>John Shanks</t>
  </si>
  <si>
    <t>Lisa Millar</t>
  </si>
  <si>
    <t>Brendan Doyle</t>
  </si>
  <si>
    <t>Nathan Mullan</t>
  </si>
  <si>
    <t>R 25</t>
  </si>
  <si>
    <t>Graham Beckett</t>
  </si>
  <si>
    <t>Kevin Walker</t>
  </si>
  <si>
    <t>Adrian Booth</t>
  </si>
  <si>
    <t>Matthew Armstrong (J)</t>
  </si>
  <si>
    <t>League</t>
  </si>
  <si>
    <t>Point Rd</t>
  </si>
  <si>
    <t>Zak Hanna</t>
  </si>
  <si>
    <t>Graham McConnell</t>
  </si>
  <si>
    <t>Matthew Gibson (J)</t>
  </si>
  <si>
    <t>Keri Parton</t>
  </si>
  <si>
    <t>Trevor Blythe</t>
  </si>
  <si>
    <t>Emma Johnston</t>
  </si>
  <si>
    <t>Ruth Beckett</t>
  </si>
  <si>
    <t>Linda Ford</t>
  </si>
  <si>
    <t>Roisin McIlhone</t>
  </si>
  <si>
    <t>Graham Smyth</t>
  </si>
  <si>
    <t>Martina Hawkins</t>
  </si>
  <si>
    <t>Beverley Pierson</t>
  </si>
  <si>
    <t>Did not complete</t>
  </si>
  <si>
    <t>Sean Stephen</t>
  </si>
  <si>
    <t>John Ward</t>
  </si>
  <si>
    <t>Brian Wilson</t>
  </si>
  <si>
    <t>Michael Cassidy</t>
  </si>
  <si>
    <t>Ryan Calvert</t>
  </si>
  <si>
    <t>Michael Hailes</t>
  </si>
  <si>
    <t>James Douglas (J)</t>
  </si>
  <si>
    <t>Matthew Douglas (J)</t>
  </si>
  <si>
    <t>James Mackin</t>
  </si>
  <si>
    <t>Jack Ferguson (J)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</si>
  <si>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</si>
  <si>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</si>
  <si>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</si>
  <si>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</si>
  <si>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</si>
  <si>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</si>
  <si>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</si>
  <si>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</si>
  <si>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</si>
  <si>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</si>
  <si>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</si>
  <si>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</si>
  <si>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</si>
  <si>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</si>
  <si>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</si>
  <si>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</si>
  <si>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</si>
  <si>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</si>
  <si>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</si>
  <si>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Club League 2015</t>
  </si>
  <si>
    <t>Colin McGready</t>
  </si>
  <si>
    <t>Aaron Watson (J)</t>
  </si>
  <si>
    <t>Stephen Irvine</t>
  </si>
  <si>
    <t>David Dickson</t>
  </si>
  <si>
    <t>Graeme Douglas</t>
  </si>
  <si>
    <t>Davy Foster</t>
  </si>
  <si>
    <t>Gibson Chambers</t>
  </si>
  <si>
    <t>Ben Wilson (J)</t>
  </si>
  <si>
    <t>Patrick O'Grady</t>
  </si>
  <si>
    <t>Neil Armstrong</t>
  </si>
  <si>
    <t>Jackie Wade</t>
  </si>
  <si>
    <t>Peter Davison (J)</t>
  </si>
  <si>
    <t>David Broome</t>
  </si>
  <si>
    <t>Therese Boomer</t>
  </si>
  <si>
    <t>James Boomer</t>
  </si>
  <si>
    <t>David Hawthorne</t>
  </si>
  <si>
    <t>Ted McKibben</t>
  </si>
  <si>
    <t>Daniel Boomer (J)</t>
  </si>
  <si>
    <t>16/25mTT</t>
  </si>
  <si>
    <t>12.5m TT</t>
  </si>
  <si>
    <t>Michael Mullan</t>
  </si>
  <si>
    <t>Peter Bryson</t>
  </si>
  <si>
    <t>Rrace</t>
  </si>
  <si>
    <t>10m TT</t>
  </si>
  <si>
    <t>Gareth Woodall</t>
  </si>
  <si>
    <t>r20</t>
  </si>
  <si>
    <t>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</si>
</sst>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theme="1" tint="4.9989318521683403E-2"/>
      <name val="Arial"/>
    </font>
    <font>
      <b/>
      <sz val="10"/>
      <color theme="1" tint="4.9989318521683403E-2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0" xfId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5" borderId="3" xfId="0" applyFill="1" applyBorder="1"/>
    <xf numFmtId="0" fontId="0" fillId="0" borderId="4" xfId="0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6" borderId="0" xfId="0" applyFill="1"/>
    <xf numFmtId="0" fontId="0" fillId="0" borderId="3" xfId="0" applyFill="1" applyBorder="1"/>
    <xf numFmtId="9" fontId="1" fillId="0" borderId="0" xfId="2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7" borderId="0" xfId="0" applyNumberFormat="1" applyFill="1" applyAlignment="1">
      <alignment horizontal="center"/>
    </xf>
    <xf numFmtId="9" fontId="1" fillId="7" borderId="0" xfId="2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8" borderId="0" xfId="0" applyNumberFormat="1" applyFill="1" applyAlignment="1">
      <alignment horizontal="center"/>
    </xf>
    <xf numFmtId="9" fontId="1" fillId="8" borderId="0" xfId="2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164" fontId="2" fillId="10" borderId="1" xfId="0" applyNumberFormat="1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1" fontId="7" fillId="10" borderId="3" xfId="0" applyNumberFormat="1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7" fillId="0" borderId="3" xfId="0" applyFont="1" applyBorder="1"/>
    <xf numFmtId="0" fontId="1" fillId="0" borderId="3" xfId="0" applyFont="1" applyBorder="1"/>
    <xf numFmtId="0" fontId="1" fillId="12" borderId="3" xfId="0" applyFont="1" applyFill="1" applyBorder="1"/>
    <xf numFmtId="1" fontId="0" fillId="11" borderId="3" xfId="0" applyNumberFormat="1" applyFill="1" applyBorder="1" applyAlignment="1">
      <alignment horizontal="center"/>
    </xf>
    <xf numFmtId="0" fontId="0" fillId="13" borderId="0" xfId="0" applyNumberFormat="1" applyFill="1" applyAlignment="1">
      <alignment horizontal="center"/>
    </xf>
    <xf numFmtId="9" fontId="1" fillId="13" borderId="0" xfId="2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/>
    <xf numFmtId="0" fontId="9" fillId="6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/>
    <xf numFmtId="0" fontId="0" fillId="10" borderId="2" xfId="0" applyFill="1" applyBorder="1" applyAlignment="1">
      <alignment horizontal="center"/>
    </xf>
    <xf numFmtId="0" fontId="2" fillId="9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5"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romaracc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168"/>
  <sheetViews>
    <sheetView tabSelected="1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baseColWidth="10" defaultColWidth="8.83203125" defaultRowHeight="12" x14ac:dyDescent="0"/>
  <cols>
    <col min="1" max="2" width="5.5" style="2" bestFit="1" customWidth="1"/>
    <col min="3" max="3" width="24.33203125" bestFit="1" customWidth="1"/>
    <col min="4" max="4" width="5.5" style="2" bestFit="1" customWidth="1"/>
    <col min="5" max="5" width="6.83203125" style="2" bestFit="1" customWidth="1"/>
    <col min="6" max="7" width="7.83203125" style="2" bestFit="1" customWidth="1"/>
    <col min="8" max="8" width="8.5" style="2" bestFit="1" customWidth="1"/>
    <col min="9" max="9" width="8.5" style="2" customWidth="1"/>
    <col min="10" max="10" width="8.83203125" style="2" customWidth="1"/>
    <col min="11" max="13" width="8.5" style="35" bestFit="1" customWidth="1"/>
    <col min="14" max="14" width="8.5" style="47" bestFit="1" customWidth="1"/>
    <col min="15" max="17" width="9.5" style="47" customWidth="1"/>
    <col min="18" max="18" width="8.5" style="35" customWidth="1"/>
    <col min="19" max="19" width="9.5" style="35" customWidth="1"/>
    <col min="20" max="20" width="8.5" style="35" customWidth="1"/>
    <col min="21" max="21" width="9.5" style="35" customWidth="1"/>
    <col min="22" max="22" width="9.5" style="47" customWidth="1"/>
    <col min="23" max="23" width="6.33203125" style="47" bestFit="1" customWidth="1"/>
    <col min="24" max="24" width="7.5" style="47" bestFit="1" customWidth="1"/>
    <col min="25" max="25" width="5.5" style="47" bestFit="1" customWidth="1"/>
    <col min="26" max="26" width="7.5" style="35" bestFit="1" customWidth="1"/>
    <col min="27" max="27" width="5.5" style="79" bestFit="1" customWidth="1"/>
    <col min="28" max="28" width="2.1640625" style="35" customWidth="1"/>
    <col min="31" max="31" width="7.1640625" customWidth="1"/>
    <col min="32" max="32" width="5.5" bestFit="1" customWidth="1"/>
    <col min="33" max="33" width="10.5" bestFit="1" customWidth="1"/>
    <col min="34" max="34" width="11.33203125" style="2" bestFit="1" customWidth="1"/>
    <col min="35" max="43" width="3" style="70" customWidth="1"/>
    <col min="44" max="53" width="3.5" style="70" customWidth="1"/>
    <col min="54" max="55" width="3.6640625" style="70" customWidth="1"/>
    <col min="56" max="56" width="8.83203125" style="70" customWidth="1"/>
    <col min="59" max="59" width="9.5" customWidth="1"/>
  </cols>
  <sheetData>
    <row r="1" spans="1:55">
      <c r="A1" s="82" t="s">
        <v>0</v>
      </c>
      <c r="B1" s="82"/>
      <c r="C1" s="82"/>
      <c r="D1" s="49" t="s">
        <v>12</v>
      </c>
      <c r="E1" s="1" t="s">
        <v>13</v>
      </c>
      <c r="F1" s="23" t="s">
        <v>14</v>
      </c>
      <c r="G1" s="23" t="s">
        <v>23</v>
      </c>
      <c r="H1" s="23" t="s">
        <v>33</v>
      </c>
      <c r="I1" s="23" t="s">
        <v>34</v>
      </c>
      <c r="J1" s="23" t="s">
        <v>35</v>
      </c>
      <c r="K1" s="55" t="s">
        <v>37</v>
      </c>
      <c r="L1" s="23" t="s">
        <v>38</v>
      </c>
      <c r="M1" s="23" t="s">
        <v>40</v>
      </c>
      <c r="N1" s="23" t="s">
        <v>41</v>
      </c>
      <c r="O1" s="23" t="s">
        <v>42</v>
      </c>
      <c r="P1" s="23" t="s">
        <v>43</v>
      </c>
      <c r="Q1" s="23" t="s">
        <v>45</v>
      </c>
      <c r="R1" s="23" t="s">
        <v>46</v>
      </c>
      <c r="S1" s="55" t="s">
        <v>47</v>
      </c>
      <c r="T1" s="23" t="s">
        <v>48</v>
      </c>
      <c r="U1" s="23" t="s">
        <v>49</v>
      </c>
      <c r="V1" s="23" t="s">
        <v>50</v>
      </c>
      <c r="W1" s="23" t="s">
        <v>51</v>
      </c>
      <c r="X1" s="23" t="s">
        <v>52</v>
      </c>
      <c r="Y1" s="23" t="s">
        <v>53</v>
      </c>
      <c r="Z1" s="23" t="s">
        <v>54</v>
      </c>
      <c r="AA1" s="73" t="s">
        <v>66</v>
      </c>
      <c r="AB1" s="31" t="s">
        <v>78</v>
      </c>
      <c r="AD1" s="1" t="s">
        <v>83</v>
      </c>
      <c r="AE1" s="23" t="s">
        <v>56</v>
      </c>
      <c r="AF1" s="26"/>
    </row>
    <row r="2" spans="1:55">
      <c r="A2" s="82" t="s">
        <v>127</v>
      </c>
      <c r="B2" s="82"/>
      <c r="C2" s="82"/>
      <c r="D2" s="49" t="s">
        <v>68</v>
      </c>
      <c r="E2" s="1" t="s">
        <v>31</v>
      </c>
      <c r="F2" s="1" t="s">
        <v>1</v>
      </c>
      <c r="G2" s="1" t="s">
        <v>26</v>
      </c>
      <c r="H2" s="1" t="s">
        <v>31</v>
      </c>
      <c r="I2" s="1" t="s">
        <v>26</v>
      </c>
      <c r="J2" s="1" t="s">
        <v>26</v>
      </c>
      <c r="K2" s="55" t="s">
        <v>31</v>
      </c>
      <c r="L2" s="1" t="s">
        <v>39</v>
      </c>
      <c r="M2" s="1" t="s">
        <v>26</v>
      </c>
      <c r="N2" s="1" t="s">
        <v>31</v>
      </c>
      <c r="O2" s="1" t="s">
        <v>1</v>
      </c>
      <c r="P2" s="1" t="s">
        <v>39</v>
      </c>
      <c r="Q2" s="1" t="s">
        <v>26</v>
      </c>
      <c r="R2" s="1" t="s">
        <v>31</v>
      </c>
      <c r="S2" s="55" t="s">
        <v>1</v>
      </c>
      <c r="T2" s="1" t="s">
        <v>26</v>
      </c>
      <c r="U2" s="1" t="s">
        <v>147</v>
      </c>
      <c r="V2" s="1" t="s">
        <v>146</v>
      </c>
      <c r="W2" s="1" t="s">
        <v>150</v>
      </c>
      <c r="X2" s="1" t="s">
        <v>151</v>
      </c>
      <c r="Y2" s="1" t="s">
        <v>1</v>
      </c>
      <c r="Z2" s="1" t="s">
        <v>151</v>
      </c>
      <c r="AA2" s="74" t="s">
        <v>67</v>
      </c>
      <c r="AB2" s="31" t="s">
        <v>67</v>
      </c>
      <c r="AD2" s="1" t="s">
        <v>84</v>
      </c>
      <c r="AE2" s="23">
        <v>15</v>
      </c>
      <c r="AF2" s="26"/>
      <c r="AH2" s="2" t="s">
        <v>63</v>
      </c>
    </row>
    <row r="3" spans="1:55" ht="13" thickBot="1">
      <c r="A3" s="5" t="s">
        <v>2</v>
      </c>
      <c r="B3" s="5" t="s">
        <v>3</v>
      </c>
      <c r="C3" s="6" t="s">
        <v>4</v>
      </c>
      <c r="D3" s="50">
        <v>42096</v>
      </c>
      <c r="E3" s="7">
        <f t="shared" ref="E3:AB3" si="0">D3+7</f>
        <v>42103</v>
      </c>
      <c r="F3" s="7">
        <f t="shared" si="0"/>
        <v>42110</v>
      </c>
      <c r="G3" s="7">
        <f t="shared" si="0"/>
        <v>42117</v>
      </c>
      <c r="H3" s="7">
        <f t="shared" si="0"/>
        <v>42124</v>
      </c>
      <c r="I3" s="7">
        <f t="shared" si="0"/>
        <v>42131</v>
      </c>
      <c r="J3" s="7">
        <f t="shared" si="0"/>
        <v>42138</v>
      </c>
      <c r="K3" s="56">
        <f t="shared" si="0"/>
        <v>42145</v>
      </c>
      <c r="L3" s="7">
        <f t="shared" si="0"/>
        <v>42152</v>
      </c>
      <c r="M3" s="7">
        <f t="shared" si="0"/>
        <v>42159</v>
      </c>
      <c r="N3" s="7">
        <f t="shared" si="0"/>
        <v>42166</v>
      </c>
      <c r="O3" s="7">
        <f t="shared" si="0"/>
        <v>42173</v>
      </c>
      <c r="P3" s="50">
        <f t="shared" si="0"/>
        <v>42180</v>
      </c>
      <c r="Q3" s="7">
        <f t="shared" si="0"/>
        <v>42187</v>
      </c>
      <c r="R3" s="7">
        <f t="shared" si="0"/>
        <v>42194</v>
      </c>
      <c r="S3" s="56">
        <f t="shared" si="0"/>
        <v>42201</v>
      </c>
      <c r="T3" s="7">
        <f t="shared" si="0"/>
        <v>42208</v>
      </c>
      <c r="U3" s="7">
        <f t="shared" si="0"/>
        <v>42215</v>
      </c>
      <c r="V3" s="7">
        <f t="shared" si="0"/>
        <v>42222</v>
      </c>
      <c r="W3" s="7">
        <f t="shared" ref="W3" si="1">V3+7</f>
        <v>42229</v>
      </c>
      <c r="X3" s="7">
        <f t="shared" ref="X3" si="2">W3+7</f>
        <v>42236</v>
      </c>
      <c r="Y3" s="7">
        <f t="shared" ref="Y3" si="3">X3+7</f>
        <v>42243</v>
      </c>
      <c r="Z3" s="7">
        <f>Y3+7</f>
        <v>42250</v>
      </c>
      <c r="AA3" s="75">
        <f>Z3+14</f>
        <v>42264</v>
      </c>
      <c r="AB3" s="32">
        <f t="shared" si="0"/>
        <v>42271</v>
      </c>
      <c r="AC3" s="6" t="s">
        <v>27</v>
      </c>
      <c r="AD3" s="6" t="s">
        <v>27</v>
      </c>
      <c r="AE3" s="24" t="s">
        <v>57</v>
      </c>
      <c r="AF3" s="24" t="s">
        <v>2</v>
      </c>
      <c r="AG3" s="19" t="s">
        <v>32</v>
      </c>
      <c r="AH3" s="2" t="s">
        <v>64</v>
      </c>
      <c r="AI3" s="71" t="s">
        <v>108</v>
      </c>
      <c r="AJ3" s="71" t="s">
        <v>109</v>
      </c>
      <c r="AK3" s="71" t="s">
        <v>110</v>
      </c>
      <c r="AL3" s="71" t="s">
        <v>111</v>
      </c>
      <c r="AM3" s="71" t="s">
        <v>112</v>
      </c>
      <c r="AN3" s="71" t="s">
        <v>113</v>
      </c>
      <c r="AO3" s="71" t="s">
        <v>114</v>
      </c>
      <c r="AP3" s="71" t="s">
        <v>115</v>
      </c>
      <c r="AQ3" s="71" t="s">
        <v>116</v>
      </c>
      <c r="AR3" s="71" t="s">
        <v>117</v>
      </c>
      <c r="AS3" s="71" t="s">
        <v>118</v>
      </c>
      <c r="AT3" s="71" t="s">
        <v>119</v>
      </c>
      <c r="AU3" s="71" t="s">
        <v>120</v>
      </c>
      <c r="AV3" s="71" t="s">
        <v>121</v>
      </c>
      <c r="AW3" s="71" t="s">
        <v>122</v>
      </c>
      <c r="AX3" s="71" t="s">
        <v>123</v>
      </c>
      <c r="AY3" s="71" t="s">
        <v>124</v>
      </c>
      <c r="AZ3" s="71" t="s">
        <v>125</v>
      </c>
      <c r="BA3" s="71" t="s">
        <v>126</v>
      </c>
      <c r="BB3" s="70" t="s">
        <v>153</v>
      </c>
      <c r="BC3" s="70" t="s">
        <v>154</v>
      </c>
    </row>
    <row r="4" spans="1:55">
      <c r="A4" s="11">
        <f>RANK(B4,$B$4:$B$84)</f>
        <v>2</v>
      </c>
      <c r="B4" s="22">
        <f>ROUND(SUM(D4:AB4),0)</f>
        <v>608</v>
      </c>
      <c r="C4" s="12" t="s">
        <v>87</v>
      </c>
      <c r="D4" s="29">
        <v>0.01</v>
      </c>
      <c r="E4" s="29">
        <v>0.01</v>
      </c>
      <c r="F4" s="30">
        <v>39</v>
      </c>
      <c r="G4" s="60">
        <v>20</v>
      </c>
      <c r="H4" s="81">
        <v>24</v>
      </c>
      <c r="I4" s="15">
        <v>38</v>
      </c>
      <c r="J4" s="15"/>
      <c r="K4" s="57"/>
      <c r="L4" s="45">
        <v>39</v>
      </c>
      <c r="M4" s="45">
        <v>28</v>
      </c>
      <c r="N4" s="45">
        <v>35</v>
      </c>
      <c r="O4" s="45">
        <v>38</v>
      </c>
      <c r="P4" s="45">
        <v>34</v>
      </c>
      <c r="Q4" s="45">
        <v>39</v>
      </c>
      <c r="R4" s="46">
        <v>50</v>
      </c>
      <c r="S4" s="57"/>
      <c r="T4" s="45">
        <v>36</v>
      </c>
      <c r="U4" s="45">
        <v>36</v>
      </c>
      <c r="V4" s="45"/>
      <c r="W4" s="68">
        <v>45</v>
      </c>
      <c r="X4" s="68">
        <v>37</v>
      </c>
      <c r="Y4" s="68"/>
      <c r="Z4" s="68">
        <v>39</v>
      </c>
      <c r="AA4" s="76">
        <v>31</v>
      </c>
      <c r="AB4" s="33"/>
      <c r="AC4" s="16">
        <f>COUNTIF(D4:AB4,"&gt;0")</f>
        <v>19</v>
      </c>
      <c r="AD4" s="39">
        <f>COUNTIF(E4:Q4,"&gt;0.5")+COUNTIF(R4:Z4,"&gt;0.5")</f>
        <v>16</v>
      </c>
      <c r="AE4" s="25">
        <f>IF(AC4&gt;=$AE$2,ROUND(SUM(LARGE(AI4:BC4,{1,2,3,4,5,6,7,8,9,10,11,12,13,14,15})),0),B4)</f>
        <v>564</v>
      </c>
      <c r="AF4" s="25">
        <f>RANK(AE4,$AE$4:$AE$84)</f>
        <v>1</v>
      </c>
      <c r="AG4" s="40"/>
      <c r="AH4" s="41"/>
      <c r="AI4" s="70">
        <f>F4</f>
        <v>39</v>
      </c>
      <c r="AJ4" s="70">
        <f>G4</f>
        <v>20</v>
      </c>
      <c r="AK4" s="70">
        <f>H4</f>
        <v>24</v>
      </c>
      <c r="AL4" s="70">
        <f>I4</f>
        <v>38</v>
      </c>
      <c r="AM4" s="70">
        <f>J4</f>
        <v>0</v>
      </c>
      <c r="AN4" s="70">
        <f>K4</f>
        <v>0</v>
      </c>
      <c r="AO4" s="70">
        <f>L4</f>
        <v>39</v>
      </c>
      <c r="AP4" s="70">
        <f>M4</f>
        <v>28</v>
      </c>
      <c r="AQ4" s="70">
        <f>N4</f>
        <v>35</v>
      </c>
      <c r="AR4" s="70">
        <f>O4</f>
        <v>38</v>
      </c>
      <c r="AS4" s="70">
        <f>P4</f>
        <v>34</v>
      </c>
      <c r="AT4" s="70">
        <f>Q4</f>
        <v>39</v>
      </c>
      <c r="AU4" s="72">
        <f>R4</f>
        <v>50</v>
      </c>
      <c r="AV4" s="70">
        <f>T4</f>
        <v>36</v>
      </c>
      <c r="AW4" s="70">
        <f>U4</f>
        <v>36</v>
      </c>
      <c r="AX4" s="70">
        <f>V4</f>
        <v>0</v>
      </c>
      <c r="AY4" s="70">
        <f>W4</f>
        <v>45</v>
      </c>
      <c r="AZ4" s="70">
        <f>X4</f>
        <v>37</v>
      </c>
      <c r="BA4" s="70">
        <f>Y4</f>
        <v>0</v>
      </c>
      <c r="BB4" s="72">
        <f>Z4</f>
        <v>39</v>
      </c>
      <c r="BC4" s="70">
        <f>AA4</f>
        <v>31</v>
      </c>
    </row>
    <row r="5" spans="1:55">
      <c r="A5" s="13">
        <f>RANK(B5,$B$4:$B$84)</f>
        <v>1</v>
      </c>
      <c r="B5" s="22">
        <f>ROUND(SUM(D5:AB5),0)</f>
        <v>644</v>
      </c>
      <c r="C5" s="14" t="s">
        <v>11</v>
      </c>
      <c r="D5" s="29">
        <v>0.01</v>
      </c>
      <c r="E5" s="65">
        <v>0.01</v>
      </c>
      <c r="F5" s="15">
        <v>40</v>
      </c>
      <c r="G5" s="15">
        <v>29</v>
      </c>
      <c r="H5" s="15">
        <v>50</v>
      </c>
      <c r="I5" s="60">
        <v>20</v>
      </c>
      <c r="J5" s="60">
        <v>20</v>
      </c>
      <c r="K5" s="57"/>
      <c r="L5" s="45">
        <v>25</v>
      </c>
      <c r="M5" s="45">
        <v>25</v>
      </c>
      <c r="N5" s="45">
        <v>50</v>
      </c>
      <c r="O5" s="15">
        <v>40</v>
      </c>
      <c r="P5" s="45">
        <v>25</v>
      </c>
      <c r="Q5" s="60">
        <v>20</v>
      </c>
      <c r="R5" s="46">
        <v>45</v>
      </c>
      <c r="S5" s="57"/>
      <c r="T5" s="45">
        <v>25</v>
      </c>
      <c r="U5" s="45">
        <v>39</v>
      </c>
      <c r="V5" s="60">
        <v>20</v>
      </c>
      <c r="W5" s="68">
        <v>50</v>
      </c>
      <c r="X5" s="68">
        <v>26</v>
      </c>
      <c r="Y5" s="68">
        <v>38</v>
      </c>
      <c r="Z5" s="69">
        <v>25</v>
      </c>
      <c r="AA5" s="76">
        <v>32</v>
      </c>
      <c r="AB5" s="34"/>
      <c r="AC5" s="16">
        <f>COUNTIF(D5:AB5,"&gt;0")</f>
        <v>22</v>
      </c>
      <c r="AD5" s="39">
        <f>COUNTIF(E5:Q5,"&gt;0.5")+COUNTIF(R5:Z5,"&gt;0.5")</f>
        <v>19</v>
      </c>
      <c r="AE5" s="25">
        <f>IF(AC5&gt;=$AE$2,ROUND(SUM(LARGE(AI5:BC5,{1,2,3,4,5,6,7,8,9,10,11,12,13,14,15})),0),B5)</f>
        <v>539</v>
      </c>
      <c r="AF5" s="25">
        <f>RANK(AE5,$AE$4:$AE$84)</f>
        <v>2</v>
      </c>
      <c r="AG5" s="20">
        <f>COUNTIF(F5:Z5,"20")+1</f>
        <v>5</v>
      </c>
      <c r="AH5" s="28">
        <f>AG5/AC5</f>
        <v>0.22727272727272727</v>
      </c>
      <c r="AI5" s="70">
        <f>F5</f>
        <v>40</v>
      </c>
      <c r="AJ5" s="70">
        <f>G5</f>
        <v>29</v>
      </c>
      <c r="AK5" s="70">
        <f>H5</f>
        <v>50</v>
      </c>
      <c r="AL5" s="70">
        <f>I5</f>
        <v>20</v>
      </c>
      <c r="AM5" s="70">
        <f>J5</f>
        <v>20</v>
      </c>
      <c r="AN5" s="70">
        <f>K5</f>
        <v>0</v>
      </c>
      <c r="AO5" s="70">
        <f>L5</f>
        <v>25</v>
      </c>
      <c r="AP5" s="70">
        <f>M5</f>
        <v>25</v>
      </c>
      <c r="AQ5" s="70">
        <f>N5</f>
        <v>50</v>
      </c>
      <c r="AR5" s="70">
        <f>O5</f>
        <v>40</v>
      </c>
      <c r="AS5" s="70">
        <f>P5</f>
        <v>25</v>
      </c>
      <c r="AT5" s="70">
        <f>Q5</f>
        <v>20</v>
      </c>
      <c r="AU5" s="72">
        <f>R5</f>
        <v>45</v>
      </c>
      <c r="AV5" s="70">
        <f>T5</f>
        <v>25</v>
      </c>
      <c r="AW5" s="70">
        <f>U5</f>
        <v>39</v>
      </c>
      <c r="AX5" s="70">
        <f>V5</f>
        <v>20</v>
      </c>
      <c r="AY5" s="70">
        <f>W5</f>
        <v>50</v>
      </c>
      <c r="AZ5" s="70">
        <f>X5</f>
        <v>26</v>
      </c>
      <c r="BA5" s="70">
        <f>Y5</f>
        <v>38</v>
      </c>
      <c r="BB5" s="72">
        <f>Z5</f>
        <v>25</v>
      </c>
      <c r="BC5" s="70">
        <f>AA5</f>
        <v>32</v>
      </c>
    </row>
    <row r="6" spans="1:55">
      <c r="A6" s="13">
        <f>RANK(B6,$B$4:$B$84)</f>
        <v>4</v>
      </c>
      <c r="B6" s="22">
        <f>ROUND(SUM(D6:AB6),0)</f>
        <v>565</v>
      </c>
      <c r="C6" s="14" t="s">
        <v>80</v>
      </c>
      <c r="D6" s="15"/>
      <c r="E6" s="29">
        <v>0.01</v>
      </c>
      <c r="F6" s="15">
        <v>34</v>
      </c>
      <c r="G6" s="15"/>
      <c r="H6" s="15">
        <v>25</v>
      </c>
      <c r="I6" s="15">
        <v>36</v>
      </c>
      <c r="J6" s="60">
        <v>20</v>
      </c>
      <c r="K6" s="58"/>
      <c r="L6" s="45">
        <v>37</v>
      </c>
      <c r="M6" s="60">
        <v>20</v>
      </c>
      <c r="N6" s="45">
        <v>29</v>
      </c>
      <c r="O6" s="45">
        <v>36</v>
      </c>
      <c r="P6" s="45">
        <v>37</v>
      </c>
      <c r="Q6" s="45">
        <v>37</v>
      </c>
      <c r="R6" s="46"/>
      <c r="S6" s="57"/>
      <c r="T6" s="45"/>
      <c r="U6" s="45">
        <v>34</v>
      </c>
      <c r="V6" s="45">
        <v>40</v>
      </c>
      <c r="W6" s="68">
        <v>34</v>
      </c>
      <c r="X6" s="68">
        <v>38</v>
      </c>
      <c r="Y6" s="68">
        <v>36</v>
      </c>
      <c r="Z6" s="68">
        <v>34</v>
      </c>
      <c r="AA6" s="76">
        <v>38</v>
      </c>
      <c r="AB6" s="33"/>
      <c r="AC6" s="16">
        <f>COUNTIF(D6:AB6,"&gt;0")</f>
        <v>18</v>
      </c>
      <c r="AD6" s="39">
        <f>COUNTIF(E6:Q6,"&gt;0.5")+COUNTIF(R6:Z6,"&gt;0.5")</f>
        <v>16</v>
      </c>
      <c r="AE6" s="25">
        <f>IF(AC6&gt;=$AE$2,ROUND(SUM(LARGE(AI6:BC6,{1,2,3,4,5,6,7,8,9,10,11,12,13,14,15})),0),B6)</f>
        <v>525</v>
      </c>
      <c r="AF6" s="25">
        <f>RANK(AE6,$AE$4:$AE$84)</f>
        <v>3</v>
      </c>
      <c r="AG6" s="20">
        <f>COUNTIF(F6:Z6,"20")</f>
        <v>2</v>
      </c>
      <c r="AH6" s="28">
        <f>AG6/AC6</f>
        <v>0.1111111111111111</v>
      </c>
      <c r="AI6" s="70">
        <f>F6</f>
        <v>34</v>
      </c>
      <c r="AJ6" s="70">
        <f>G6</f>
        <v>0</v>
      </c>
      <c r="AK6" s="70">
        <f>H6</f>
        <v>25</v>
      </c>
      <c r="AL6" s="70">
        <f>I6</f>
        <v>36</v>
      </c>
      <c r="AM6" s="70">
        <f>J6</f>
        <v>20</v>
      </c>
      <c r="AN6" s="70">
        <f>K6</f>
        <v>0</v>
      </c>
      <c r="AO6" s="70">
        <f>L6</f>
        <v>37</v>
      </c>
      <c r="AP6" s="70">
        <f>M6</f>
        <v>20</v>
      </c>
      <c r="AQ6" s="70">
        <f>N6</f>
        <v>29</v>
      </c>
      <c r="AR6" s="70">
        <f>O6</f>
        <v>36</v>
      </c>
      <c r="AS6" s="70">
        <f>P6</f>
        <v>37</v>
      </c>
      <c r="AT6" s="70">
        <f>Q6</f>
        <v>37</v>
      </c>
      <c r="AU6" s="72">
        <f>R6</f>
        <v>0</v>
      </c>
      <c r="AV6" s="70">
        <f>T6</f>
        <v>0</v>
      </c>
      <c r="AW6" s="70">
        <f>U6</f>
        <v>34</v>
      </c>
      <c r="AX6" s="70">
        <f>V6</f>
        <v>40</v>
      </c>
      <c r="AY6" s="70">
        <f>W6</f>
        <v>34</v>
      </c>
      <c r="AZ6" s="70">
        <f>X6</f>
        <v>38</v>
      </c>
      <c r="BA6" s="70">
        <f>Y6</f>
        <v>36</v>
      </c>
      <c r="BB6" s="72">
        <f>Z6</f>
        <v>34</v>
      </c>
      <c r="BC6" s="70">
        <f>AA6</f>
        <v>38</v>
      </c>
    </row>
    <row r="7" spans="1:55">
      <c r="A7" s="13">
        <f>RANK(B7,$B$4:$B$84)</f>
        <v>3</v>
      </c>
      <c r="B7" s="22">
        <f>ROUND(SUM(D7:AB7),0)</f>
        <v>586</v>
      </c>
      <c r="C7" s="14" t="s">
        <v>85</v>
      </c>
      <c r="D7" s="65">
        <v>0.01</v>
      </c>
      <c r="E7" s="29">
        <v>0.01</v>
      </c>
      <c r="F7" s="15">
        <v>38</v>
      </c>
      <c r="G7" s="15">
        <v>33</v>
      </c>
      <c r="H7" s="58">
        <v>24</v>
      </c>
      <c r="I7" s="15">
        <v>25</v>
      </c>
      <c r="J7" s="60">
        <v>20</v>
      </c>
      <c r="K7" s="57"/>
      <c r="L7" s="60">
        <v>20</v>
      </c>
      <c r="M7" s="60">
        <v>20</v>
      </c>
      <c r="N7" s="45">
        <v>40</v>
      </c>
      <c r="O7" s="45">
        <v>39</v>
      </c>
      <c r="P7" s="60">
        <v>20</v>
      </c>
      <c r="Q7" s="45">
        <v>35</v>
      </c>
      <c r="R7" s="46">
        <v>31</v>
      </c>
      <c r="S7" s="57"/>
      <c r="T7" s="45"/>
      <c r="U7" s="45">
        <v>37</v>
      </c>
      <c r="V7" s="15">
        <v>33</v>
      </c>
      <c r="W7" s="68">
        <v>35</v>
      </c>
      <c r="X7" s="60">
        <v>20</v>
      </c>
      <c r="Y7" s="68">
        <v>40</v>
      </c>
      <c r="Z7" s="69">
        <v>36</v>
      </c>
      <c r="AA7" s="77">
        <v>40</v>
      </c>
      <c r="AB7" s="34"/>
      <c r="AC7" s="16">
        <f>COUNTIF(D7:AB7,"&gt;0")</f>
        <v>21</v>
      </c>
      <c r="AD7" s="39">
        <f>COUNTIF(E7:Q7,"&gt;0.5")+COUNTIF(R7:Z7,"&gt;0.5")</f>
        <v>18</v>
      </c>
      <c r="AE7" s="25">
        <f>IF(AC7&gt;=$AE$2,ROUND(SUM(LARGE(AI7:BC7,{1,2,3,4,5,6,7,8,9,10,11,12,13,14,15})),0),B7)</f>
        <v>506</v>
      </c>
      <c r="AF7" s="25">
        <f>RANK(AE7,$AE$4:$AE$84)</f>
        <v>4</v>
      </c>
      <c r="AG7" s="20">
        <f>COUNTIF(F7:Z7,"20")+1</f>
        <v>6</v>
      </c>
      <c r="AH7" s="28">
        <f>AG7/AC7</f>
        <v>0.2857142857142857</v>
      </c>
      <c r="AI7" s="70">
        <f>F7</f>
        <v>38</v>
      </c>
      <c r="AJ7" s="70">
        <f>G7</f>
        <v>33</v>
      </c>
      <c r="AK7" s="70">
        <f>H7</f>
        <v>24</v>
      </c>
      <c r="AL7" s="70">
        <f>I7</f>
        <v>25</v>
      </c>
      <c r="AM7" s="70">
        <f>J7</f>
        <v>20</v>
      </c>
      <c r="AN7" s="70">
        <f>K7</f>
        <v>0</v>
      </c>
      <c r="AO7" s="70">
        <f>L7</f>
        <v>20</v>
      </c>
      <c r="AP7" s="70">
        <f>M7</f>
        <v>20</v>
      </c>
      <c r="AQ7" s="70">
        <f>N7</f>
        <v>40</v>
      </c>
      <c r="AR7" s="70">
        <f>O7</f>
        <v>39</v>
      </c>
      <c r="AS7" s="70">
        <f>P7</f>
        <v>20</v>
      </c>
      <c r="AT7" s="70">
        <f>Q7</f>
        <v>35</v>
      </c>
      <c r="AU7" s="72">
        <f>R7</f>
        <v>31</v>
      </c>
      <c r="AV7" s="70">
        <f>T7</f>
        <v>0</v>
      </c>
      <c r="AW7" s="70">
        <f>U7</f>
        <v>37</v>
      </c>
      <c r="AX7" s="70">
        <f>V7</f>
        <v>33</v>
      </c>
      <c r="AY7" s="70">
        <f>W7</f>
        <v>35</v>
      </c>
      <c r="AZ7" s="70">
        <f>X7</f>
        <v>20</v>
      </c>
      <c r="BA7" s="70">
        <f>Y7</f>
        <v>40</v>
      </c>
      <c r="BB7" s="72">
        <f>Z7</f>
        <v>36</v>
      </c>
      <c r="BC7" s="70">
        <f>AA7</f>
        <v>40</v>
      </c>
    </row>
    <row r="8" spans="1:55">
      <c r="A8" s="13">
        <f>RANK(B8,$B$4:$B$84)</f>
        <v>8</v>
      </c>
      <c r="B8" s="22">
        <f>ROUND(SUM(D8:AB8),0)</f>
        <v>523</v>
      </c>
      <c r="C8" s="14" t="s">
        <v>107</v>
      </c>
      <c r="D8" s="15"/>
      <c r="E8" s="29"/>
      <c r="F8" s="15">
        <v>28</v>
      </c>
      <c r="G8" s="15">
        <v>40</v>
      </c>
      <c r="H8" s="15">
        <v>25</v>
      </c>
      <c r="I8" s="15">
        <v>39</v>
      </c>
      <c r="J8" s="15">
        <v>35</v>
      </c>
      <c r="K8" s="57"/>
      <c r="L8" s="45">
        <v>38</v>
      </c>
      <c r="M8" s="45">
        <v>39</v>
      </c>
      <c r="N8" s="45">
        <v>25</v>
      </c>
      <c r="O8" s="45"/>
      <c r="P8" s="45">
        <v>25</v>
      </c>
      <c r="Q8" s="15">
        <v>34</v>
      </c>
      <c r="R8" s="45"/>
      <c r="S8" s="57"/>
      <c r="T8" s="45">
        <v>31</v>
      </c>
      <c r="U8" s="45"/>
      <c r="V8" s="45"/>
      <c r="W8" s="68">
        <v>25</v>
      </c>
      <c r="X8" s="68">
        <v>31</v>
      </c>
      <c r="Y8" s="68">
        <v>35</v>
      </c>
      <c r="Z8" s="68">
        <v>38</v>
      </c>
      <c r="AA8" s="76">
        <v>35</v>
      </c>
      <c r="AB8" s="33"/>
      <c r="AC8" s="16">
        <f>COUNTIF(D8:AB8,"&gt;0")</f>
        <v>16</v>
      </c>
      <c r="AD8" s="39">
        <f>COUNTIF(E8:Q8,"&gt;0.5")+COUNTIF(R8:Z8,"&gt;0.5")</f>
        <v>15</v>
      </c>
      <c r="AE8" s="25">
        <f>IF(AC8&gt;=$AE$2,ROUND(SUM(LARGE(AI8:BC8,{1,2,3,4,5,6,7,8,9,10,11,12,13,14,15})),0),B8)</f>
        <v>498</v>
      </c>
      <c r="AF8" s="25">
        <f>RANK(AE8,$AE$4:$AE$84)</f>
        <v>5</v>
      </c>
      <c r="AG8" s="51"/>
      <c r="AH8" s="52"/>
      <c r="AI8" s="70">
        <f>F8</f>
        <v>28</v>
      </c>
      <c r="AJ8" s="70">
        <f>G8</f>
        <v>40</v>
      </c>
      <c r="AK8" s="70">
        <f>H8</f>
        <v>25</v>
      </c>
      <c r="AL8" s="70">
        <f>I8</f>
        <v>39</v>
      </c>
      <c r="AM8" s="70">
        <f>J8</f>
        <v>35</v>
      </c>
      <c r="AN8" s="70">
        <f>K8</f>
        <v>0</v>
      </c>
      <c r="AO8" s="70">
        <f>L8</f>
        <v>38</v>
      </c>
      <c r="AP8" s="70">
        <f>M8</f>
        <v>39</v>
      </c>
      <c r="AQ8" s="70">
        <f>N8</f>
        <v>25</v>
      </c>
      <c r="AR8" s="70">
        <f>O8</f>
        <v>0</v>
      </c>
      <c r="AS8" s="70">
        <f>P8</f>
        <v>25</v>
      </c>
      <c r="AT8" s="70">
        <f>Q8</f>
        <v>34</v>
      </c>
      <c r="AU8" s="72">
        <f>R8</f>
        <v>0</v>
      </c>
      <c r="AV8" s="70">
        <f>T8</f>
        <v>31</v>
      </c>
      <c r="AW8" s="70">
        <f>U8</f>
        <v>0</v>
      </c>
      <c r="AX8" s="70">
        <f>V8</f>
        <v>0</v>
      </c>
      <c r="AY8" s="70">
        <f>W8</f>
        <v>25</v>
      </c>
      <c r="AZ8" s="70">
        <f>X8</f>
        <v>31</v>
      </c>
      <c r="BA8" s="70">
        <f>Y8</f>
        <v>35</v>
      </c>
      <c r="BB8" s="72">
        <f>Z8</f>
        <v>38</v>
      </c>
      <c r="BC8" s="70">
        <f>AA8</f>
        <v>35</v>
      </c>
    </row>
    <row r="9" spans="1:55">
      <c r="A9" s="13">
        <f>RANK(B9,$B$4:$B$84)</f>
        <v>10</v>
      </c>
      <c r="B9" s="22">
        <f>ROUND(SUM(D9:AB9),0)</f>
        <v>512</v>
      </c>
      <c r="C9" s="14" t="s">
        <v>73</v>
      </c>
      <c r="D9" s="65">
        <v>0.01</v>
      </c>
      <c r="E9" s="29"/>
      <c r="F9" s="15"/>
      <c r="G9" s="15">
        <v>38</v>
      </c>
      <c r="H9" s="58">
        <v>24</v>
      </c>
      <c r="I9" s="15">
        <v>32</v>
      </c>
      <c r="J9" s="15">
        <v>36</v>
      </c>
      <c r="K9" s="58"/>
      <c r="L9" s="45">
        <v>36</v>
      </c>
      <c r="M9" s="45"/>
      <c r="N9" s="15">
        <v>30</v>
      </c>
      <c r="O9" s="60">
        <v>20</v>
      </c>
      <c r="P9" s="45">
        <v>36</v>
      </c>
      <c r="Q9" s="45"/>
      <c r="R9" s="46">
        <v>33</v>
      </c>
      <c r="S9" s="57"/>
      <c r="T9" s="45">
        <v>29</v>
      </c>
      <c r="U9" s="45">
        <v>32</v>
      </c>
      <c r="V9" s="45">
        <v>30</v>
      </c>
      <c r="W9" s="68">
        <v>33</v>
      </c>
      <c r="X9" s="68"/>
      <c r="Y9" s="68">
        <v>37</v>
      </c>
      <c r="Z9" s="69">
        <v>32</v>
      </c>
      <c r="AA9" s="76">
        <v>34</v>
      </c>
      <c r="AB9" s="34"/>
      <c r="AC9" s="16">
        <f>COUNTIF(D9:AB9,"&gt;0")</f>
        <v>17</v>
      </c>
      <c r="AD9" s="39">
        <f>COUNTIF(E9:Q9,"&gt;0.5")+COUNTIF(R9:Z9,"&gt;0.5")</f>
        <v>15</v>
      </c>
      <c r="AE9" s="25">
        <f>IF(AC9&gt;=$AE$2,ROUND(SUM(LARGE(AI9:BC9,{1,2,3,4,5,6,7,8,9,10,11,12,13,14,15})),0),B9)</f>
        <v>492</v>
      </c>
      <c r="AF9" s="25">
        <f>RANK(AE9,$AE$4:$AE$84)</f>
        <v>6</v>
      </c>
      <c r="AG9" s="20">
        <f>COUNTIF(F9:Z9,"20")</f>
        <v>1</v>
      </c>
      <c r="AH9" s="28">
        <f>AG9/AC9</f>
        <v>5.8823529411764705E-2</v>
      </c>
      <c r="AI9" s="70">
        <f>F9</f>
        <v>0</v>
      </c>
      <c r="AJ9" s="70">
        <f>G9</f>
        <v>38</v>
      </c>
      <c r="AK9" s="70">
        <f>H9</f>
        <v>24</v>
      </c>
      <c r="AL9" s="70">
        <f>I9</f>
        <v>32</v>
      </c>
      <c r="AM9" s="70">
        <f>J9</f>
        <v>36</v>
      </c>
      <c r="AN9" s="70">
        <f>K9</f>
        <v>0</v>
      </c>
      <c r="AO9" s="70">
        <f>L9</f>
        <v>36</v>
      </c>
      <c r="AP9" s="70">
        <f>M9</f>
        <v>0</v>
      </c>
      <c r="AQ9" s="70">
        <f>N9</f>
        <v>30</v>
      </c>
      <c r="AR9" s="70">
        <f>O9</f>
        <v>20</v>
      </c>
      <c r="AS9" s="70">
        <f>P9</f>
        <v>36</v>
      </c>
      <c r="AT9" s="70">
        <f>Q9</f>
        <v>0</v>
      </c>
      <c r="AU9" s="72">
        <f>R9</f>
        <v>33</v>
      </c>
      <c r="AV9" s="70">
        <f>T9</f>
        <v>29</v>
      </c>
      <c r="AW9" s="70">
        <f>U9</f>
        <v>32</v>
      </c>
      <c r="AX9" s="70">
        <f>V9</f>
        <v>30</v>
      </c>
      <c r="AY9" s="70">
        <f>W9</f>
        <v>33</v>
      </c>
      <c r="AZ9" s="70">
        <f>X9</f>
        <v>0</v>
      </c>
      <c r="BA9" s="70">
        <f>Y9</f>
        <v>37</v>
      </c>
      <c r="BB9" s="72">
        <f>Z9</f>
        <v>32</v>
      </c>
      <c r="BC9" s="70">
        <f>AA9</f>
        <v>34</v>
      </c>
    </row>
    <row r="10" spans="1:55">
      <c r="A10" s="13">
        <f>RANK(B10,$B$4:$B$84)</f>
        <v>12</v>
      </c>
      <c r="B10" s="22">
        <f>ROUND(SUM(D10:AB10),0)</f>
        <v>477</v>
      </c>
      <c r="C10" s="14" t="s">
        <v>16</v>
      </c>
      <c r="D10" s="29">
        <v>0.01</v>
      </c>
      <c r="E10" s="65">
        <v>0.01</v>
      </c>
      <c r="F10" s="15">
        <v>40</v>
      </c>
      <c r="G10" s="15"/>
      <c r="H10" s="58">
        <v>24</v>
      </c>
      <c r="I10" s="29"/>
      <c r="J10" s="15">
        <v>25</v>
      </c>
      <c r="K10" s="58"/>
      <c r="L10" s="45"/>
      <c r="M10" s="45">
        <v>35</v>
      </c>
      <c r="N10" s="60">
        <v>20</v>
      </c>
      <c r="O10" s="45">
        <v>40</v>
      </c>
      <c r="P10" s="45">
        <v>27</v>
      </c>
      <c r="Q10" s="45"/>
      <c r="R10" s="46">
        <v>30</v>
      </c>
      <c r="S10" s="57"/>
      <c r="T10" s="45">
        <v>34</v>
      </c>
      <c r="U10" s="45">
        <v>39</v>
      </c>
      <c r="V10" s="15">
        <v>29</v>
      </c>
      <c r="W10" s="68">
        <v>32</v>
      </c>
      <c r="X10" s="68">
        <v>35</v>
      </c>
      <c r="Y10" s="68">
        <v>39</v>
      </c>
      <c r="Z10" s="68">
        <v>28</v>
      </c>
      <c r="AA10" s="76"/>
      <c r="AB10" s="34"/>
      <c r="AC10" s="16">
        <f>COUNTIF(D10:AB10,"&gt;0")</f>
        <v>17</v>
      </c>
      <c r="AD10" s="39">
        <f>COUNTIF(E10:Q10,"&gt;0.5")+COUNTIF(R10:Z10,"&gt;0.5")</f>
        <v>15</v>
      </c>
      <c r="AE10" s="25">
        <f>IF(AC10&gt;=$AE$2,ROUND(SUM(LARGE(AI10:BC10,{1,2,3,4,5,6,7,8,9,10,11,12,13,14,15})),0),B10)</f>
        <v>477</v>
      </c>
      <c r="AF10" s="25">
        <f>RANK(AE10,$AE$4:$AE$84)</f>
        <v>7</v>
      </c>
      <c r="AG10" s="20">
        <f>COUNTIF(F10:Z10,"20")+1</f>
        <v>2</v>
      </c>
      <c r="AH10" s="28">
        <f>AG10/AC10</f>
        <v>0.11764705882352941</v>
      </c>
      <c r="AI10" s="70">
        <f>F10</f>
        <v>40</v>
      </c>
      <c r="AJ10" s="70">
        <f>G10</f>
        <v>0</v>
      </c>
      <c r="AK10" s="70">
        <f>H10</f>
        <v>24</v>
      </c>
      <c r="AL10" s="70">
        <f>I10</f>
        <v>0</v>
      </c>
      <c r="AM10" s="70">
        <f>J10</f>
        <v>25</v>
      </c>
      <c r="AN10" s="70">
        <f>K10</f>
        <v>0</v>
      </c>
      <c r="AO10" s="70">
        <f>L10</f>
        <v>0</v>
      </c>
      <c r="AP10" s="70">
        <f>M10</f>
        <v>35</v>
      </c>
      <c r="AQ10" s="70">
        <f>N10</f>
        <v>20</v>
      </c>
      <c r="AR10" s="70">
        <f>O10</f>
        <v>40</v>
      </c>
      <c r="AS10" s="70">
        <f>P10</f>
        <v>27</v>
      </c>
      <c r="AT10" s="70">
        <f>Q10</f>
        <v>0</v>
      </c>
      <c r="AU10" s="72">
        <f>R10</f>
        <v>30</v>
      </c>
      <c r="AV10" s="70">
        <f>T10</f>
        <v>34</v>
      </c>
      <c r="AW10" s="70">
        <f>U10</f>
        <v>39</v>
      </c>
      <c r="AX10" s="70">
        <f>V10</f>
        <v>29</v>
      </c>
      <c r="AY10" s="70">
        <f>W10</f>
        <v>32</v>
      </c>
      <c r="AZ10" s="70">
        <f>X10</f>
        <v>35</v>
      </c>
      <c r="BA10" s="70">
        <f>Y10</f>
        <v>39</v>
      </c>
      <c r="BB10" s="72">
        <f>Z10</f>
        <v>28</v>
      </c>
      <c r="BC10" s="70">
        <f>AA10</f>
        <v>0</v>
      </c>
    </row>
    <row r="11" spans="1:55">
      <c r="A11" s="13">
        <f>RANK(B11,$B$4:$B$84)</f>
        <v>6</v>
      </c>
      <c r="B11" s="22">
        <f>ROUND(SUM(D11:AB11),0)</f>
        <v>539</v>
      </c>
      <c r="C11" s="63" t="s">
        <v>152</v>
      </c>
      <c r="D11" s="29"/>
      <c r="E11" s="65">
        <v>0.01</v>
      </c>
      <c r="F11" s="15">
        <v>34</v>
      </c>
      <c r="G11" s="15">
        <v>39</v>
      </c>
      <c r="H11" s="60">
        <v>20</v>
      </c>
      <c r="I11" s="15">
        <v>31</v>
      </c>
      <c r="J11" s="15">
        <v>34</v>
      </c>
      <c r="K11" s="57"/>
      <c r="L11" s="45">
        <v>32</v>
      </c>
      <c r="M11" s="15">
        <v>34</v>
      </c>
      <c r="N11" s="45">
        <v>28</v>
      </c>
      <c r="O11" s="45">
        <v>36</v>
      </c>
      <c r="P11" s="45">
        <v>25</v>
      </c>
      <c r="Q11" s="15">
        <v>25</v>
      </c>
      <c r="R11" s="60">
        <v>20</v>
      </c>
      <c r="S11" s="57"/>
      <c r="T11" s="45">
        <v>25</v>
      </c>
      <c r="U11" s="45">
        <v>34</v>
      </c>
      <c r="V11" s="45">
        <v>26</v>
      </c>
      <c r="W11" s="68"/>
      <c r="X11" s="68">
        <v>27</v>
      </c>
      <c r="Y11" s="68">
        <v>36</v>
      </c>
      <c r="Z11" s="68">
        <v>33</v>
      </c>
      <c r="AA11" s="77"/>
      <c r="AB11" s="34"/>
      <c r="AC11" s="16">
        <f>COUNTIF(D11:AB11,"&gt;0")</f>
        <v>19</v>
      </c>
      <c r="AD11" s="39">
        <f>COUNTIF(E11:Q11,"&gt;0.5")+COUNTIF(R11:Z11,"&gt;0.5")</f>
        <v>18</v>
      </c>
      <c r="AE11" s="25">
        <f>IF(AC11&gt;=$AE$2,ROUND(SUM(LARGE(AI11:BC11,{1,2,3,4,5,6,7,8,9,10,11,12,13,14,15})),0),B11)</f>
        <v>474</v>
      </c>
      <c r="AF11" s="25">
        <f>RANK(AE11,$AE$4:$AE$84)</f>
        <v>8</v>
      </c>
      <c r="AG11" s="20">
        <f>COUNTIF(F11:Z11,"20")+1</f>
        <v>3</v>
      </c>
      <c r="AH11" s="28">
        <f>AG11/AC11</f>
        <v>0.15789473684210525</v>
      </c>
      <c r="AI11" s="70">
        <f>F11</f>
        <v>34</v>
      </c>
      <c r="AJ11" s="70">
        <f>G11</f>
        <v>39</v>
      </c>
      <c r="AK11" s="70">
        <f>H11</f>
        <v>20</v>
      </c>
      <c r="AL11" s="70">
        <f>I11</f>
        <v>31</v>
      </c>
      <c r="AM11" s="70">
        <f>J11</f>
        <v>34</v>
      </c>
      <c r="AN11" s="70">
        <f>K11</f>
        <v>0</v>
      </c>
      <c r="AO11" s="70">
        <f>L11</f>
        <v>32</v>
      </c>
      <c r="AP11" s="70">
        <f>M11</f>
        <v>34</v>
      </c>
      <c r="AQ11" s="70">
        <f>N11</f>
        <v>28</v>
      </c>
      <c r="AR11" s="70">
        <f>O11</f>
        <v>36</v>
      </c>
      <c r="AS11" s="70">
        <f>P11</f>
        <v>25</v>
      </c>
      <c r="AT11" s="70">
        <f>Q11</f>
        <v>25</v>
      </c>
      <c r="AU11" s="72">
        <f>R11</f>
        <v>20</v>
      </c>
      <c r="AV11" s="70">
        <f>T11</f>
        <v>25</v>
      </c>
      <c r="AW11" s="70">
        <f>U11</f>
        <v>34</v>
      </c>
      <c r="AX11" s="70">
        <f>V11</f>
        <v>26</v>
      </c>
      <c r="AY11" s="70">
        <f>W11</f>
        <v>0</v>
      </c>
      <c r="AZ11" s="70">
        <f>X11</f>
        <v>27</v>
      </c>
      <c r="BA11" s="70">
        <f>Y11</f>
        <v>36</v>
      </c>
      <c r="BB11" s="72">
        <f>Z11</f>
        <v>33</v>
      </c>
      <c r="BC11" s="70">
        <f>AA11</f>
        <v>0</v>
      </c>
    </row>
    <row r="12" spans="1:55">
      <c r="A12" s="13">
        <f>RANK(B12,$B$4:$B$84)</f>
        <v>5</v>
      </c>
      <c r="B12" s="22">
        <f>ROUND(SUM(D12:AB12),0)</f>
        <v>553</v>
      </c>
      <c r="C12" s="14" t="s">
        <v>86</v>
      </c>
      <c r="D12" s="29">
        <v>0.01</v>
      </c>
      <c r="E12" s="29">
        <v>0.01</v>
      </c>
      <c r="F12" s="15">
        <v>35</v>
      </c>
      <c r="G12" s="29">
        <v>37</v>
      </c>
      <c r="H12" s="15">
        <v>25</v>
      </c>
      <c r="I12" s="15"/>
      <c r="J12" s="15">
        <v>27</v>
      </c>
      <c r="K12" s="57"/>
      <c r="L12" s="45">
        <v>34</v>
      </c>
      <c r="M12" s="60">
        <v>20</v>
      </c>
      <c r="N12" s="61">
        <v>20</v>
      </c>
      <c r="O12" s="45">
        <v>35</v>
      </c>
      <c r="P12" s="45">
        <v>29</v>
      </c>
      <c r="Q12" s="45">
        <v>32</v>
      </c>
      <c r="R12" s="46">
        <v>25</v>
      </c>
      <c r="S12" s="57"/>
      <c r="T12" s="45">
        <v>25</v>
      </c>
      <c r="U12" s="45">
        <v>40</v>
      </c>
      <c r="V12" s="45">
        <v>34</v>
      </c>
      <c r="W12" s="68">
        <v>27</v>
      </c>
      <c r="X12" s="68">
        <v>32</v>
      </c>
      <c r="Y12" s="60">
        <v>20</v>
      </c>
      <c r="Z12" s="69">
        <v>31</v>
      </c>
      <c r="AA12" s="76">
        <v>25</v>
      </c>
      <c r="AB12" s="34"/>
      <c r="AC12" s="16">
        <f>COUNTIF(D12:AB12,"&gt;0")</f>
        <v>21</v>
      </c>
      <c r="AD12" s="39">
        <f>COUNTIF(E12:Q12,"&gt;0.5")+COUNTIF(R12:Z12,"&gt;0.5")</f>
        <v>18</v>
      </c>
      <c r="AE12" s="25">
        <f>IF(AC12&gt;=$AE$2,ROUND(SUM(LARGE(AI12:BC12,{1,2,3,4,5,6,7,8,9,10,11,12,13,14,15})),0),B12)</f>
        <v>468</v>
      </c>
      <c r="AF12" s="25">
        <f>RANK(AE12,$AE$4:$AE$84)</f>
        <v>9</v>
      </c>
      <c r="AG12" s="20">
        <f>COUNTIF(F12:Z12,"20")</f>
        <v>3</v>
      </c>
      <c r="AH12" s="28">
        <f>AG12/AC12</f>
        <v>0.14285714285714285</v>
      </c>
      <c r="AI12" s="70">
        <f>F12</f>
        <v>35</v>
      </c>
      <c r="AJ12" s="70">
        <f>G12</f>
        <v>37</v>
      </c>
      <c r="AK12" s="70">
        <f>H12</f>
        <v>25</v>
      </c>
      <c r="AL12" s="70">
        <f>I12</f>
        <v>0</v>
      </c>
      <c r="AM12" s="70">
        <f>J12</f>
        <v>27</v>
      </c>
      <c r="AN12" s="70">
        <f>K12</f>
        <v>0</v>
      </c>
      <c r="AO12" s="70">
        <f>L12</f>
        <v>34</v>
      </c>
      <c r="AP12" s="70">
        <f>M12</f>
        <v>20</v>
      </c>
      <c r="AQ12" s="70">
        <f>N12</f>
        <v>20</v>
      </c>
      <c r="AR12" s="70">
        <f>O12</f>
        <v>35</v>
      </c>
      <c r="AS12" s="70">
        <f>P12</f>
        <v>29</v>
      </c>
      <c r="AT12" s="70">
        <f>Q12</f>
        <v>32</v>
      </c>
      <c r="AU12" s="72">
        <f>R12</f>
        <v>25</v>
      </c>
      <c r="AV12" s="70">
        <f>T12</f>
        <v>25</v>
      </c>
      <c r="AW12" s="70">
        <f>U12</f>
        <v>40</v>
      </c>
      <c r="AX12" s="70">
        <f>V12</f>
        <v>34</v>
      </c>
      <c r="AY12" s="70">
        <f>W12</f>
        <v>27</v>
      </c>
      <c r="AZ12" s="70">
        <f>X12</f>
        <v>32</v>
      </c>
      <c r="BA12" s="70">
        <f>Y12</f>
        <v>20</v>
      </c>
      <c r="BB12" s="72">
        <f>Z12</f>
        <v>31</v>
      </c>
      <c r="BC12" s="70">
        <f>AA12</f>
        <v>25</v>
      </c>
    </row>
    <row r="13" spans="1:55">
      <c r="A13" s="13">
        <f>RANK(B13,$B$4:$B$84)</f>
        <v>7</v>
      </c>
      <c r="B13" s="22">
        <f>ROUND(SUM(D13:AB13),0)</f>
        <v>528</v>
      </c>
      <c r="C13" s="14" t="s">
        <v>79</v>
      </c>
      <c r="D13" s="29">
        <v>0.01</v>
      </c>
      <c r="E13" s="65">
        <v>0.01</v>
      </c>
      <c r="F13" s="15">
        <v>32</v>
      </c>
      <c r="G13" s="15"/>
      <c r="H13" s="58">
        <v>24</v>
      </c>
      <c r="I13" s="60">
        <v>20</v>
      </c>
      <c r="J13" s="15">
        <v>25</v>
      </c>
      <c r="K13" s="57"/>
      <c r="L13" s="45">
        <v>30</v>
      </c>
      <c r="M13" s="45">
        <v>31</v>
      </c>
      <c r="N13" s="45">
        <v>32</v>
      </c>
      <c r="O13" s="45">
        <v>34</v>
      </c>
      <c r="P13" s="45">
        <v>30</v>
      </c>
      <c r="Q13" s="60">
        <v>20</v>
      </c>
      <c r="R13" s="60">
        <v>20</v>
      </c>
      <c r="S13" s="57"/>
      <c r="T13" s="45">
        <v>35</v>
      </c>
      <c r="U13" s="45">
        <v>35</v>
      </c>
      <c r="V13" s="45">
        <v>37</v>
      </c>
      <c r="W13" s="68">
        <v>25</v>
      </c>
      <c r="X13" s="68">
        <v>33</v>
      </c>
      <c r="Y13" s="68">
        <v>38</v>
      </c>
      <c r="Z13" s="68">
        <v>27</v>
      </c>
      <c r="AA13" s="76"/>
      <c r="AB13" s="33"/>
      <c r="AC13" s="16">
        <f>COUNTIF(D13:AB13,"&gt;0")</f>
        <v>20</v>
      </c>
      <c r="AD13" s="39">
        <f>COUNTIF(E13:Q13,"&gt;0.5")+COUNTIF(R13:Z13,"&gt;0.5")</f>
        <v>18</v>
      </c>
      <c r="AE13" s="25">
        <f>IF(AC13&gt;=$AE$2,ROUND(SUM(LARGE(AI13:BC13,{1,2,3,4,5,6,7,8,9,10,11,12,13,14,15})),0),B13)</f>
        <v>468</v>
      </c>
      <c r="AF13" s="25">
        <f>RANK(AE13,$AE$4:$AE$84)</f>
        <v>9</v>
      </c>
      <c r="AG13" s="20">
        <f>COUNTIF(F13:Z13,"20")+1</f>
        <v>4</v>
      </c>
      <c r="AH13" s="28">
        <f>AG13/AC13</f>
        <v>0.2</v>
      </c>
      <c r="AI13" s="70">
        <f>F13</f>
        <v>32</v>
      </c>
      <c r="AJ13" s="70">
        <f>G13</f>
        <v>0</v>
      </c>
      <c r="AK13" s="70">
        <f>H13</f>
        <v>24</v>
      </c>
      <c r="AL13" s="70">
        <f>I13</f>
        <v>20</v>
      </c>
      <c r="AM13" s="70">
        <f>J13</f>
        <v>25</v>
      </c>
      <c r="AN13" s="70">
        <f>K13</f>
        <v>0</v>
      </c>
      <c r="AO13" s="70">
        <f>L13</f>
        <v>30</v>
      </c>
      <c r="AP13" s="70">
        <f>M13</f>
        <v>31</v>
      </c>
      <c r="AQ13" s="70">
        <f>N13</f>
        <v>32</v>
      </c>
      <c r="AR13" s="70">
        <f>O13</f>
        <v>34</v>
      </c>
      <c r="AS13" s="70">
        <f>P13</f>
        <v>30</v>
      </c>
      <c r="AT13" s="70">
        <f>Q13</f>
        <v>20</v>
      </c>
      <c r="AU13" s="72">
        <f>R13</f>
        <v>20</v>
      </c>
      <c r="AV13" s="70">
        <f>T13</f>
        <v>35</v>
      </c>
      <c r="AW13" s="70">
        <f>U13</f>
        <v>35</v>
      </c>
      <c r="AX13" s="70">
        <f>V13</f>
        <v>37</v>
      </c>
      <c r="AY13" s="70">
        <f>W13</f>
        <v>25</v>
      </c>
      <c r="AZ13" s="70">
        <f>X13</f>
        <v>33</v>
      </c>
      <c r="BA13" s="70">
        <f>Y13</f>
        <v>38</v>
      </c>
      <c r="BB13" s="72">
        <f>Z13</f>
        <v>27</v>
      </c>
      <c r="BC13" s="70">
        <f>AA13</f>
        <v>0</v>
      </c>
    </row>
    <row r="14" spans="1:55">
      <c r="A14" s="13">
        <f>RANK(B14,$B$4:$B$84)</f>
        <v>14</v>
      </c>
      <c r="B14" s="22">
        <f>ROUND(SUM(D14:AB14),0)</f>
        <v>448</v>
      </c>
      <c r="C14" s="14" t="s">
        <v>128</v>
      </c>
      <c r="D14" s="15"/>
      <c r="E14" s="29"/>
      <c r="F14" s="15"/>
      <c r="G14" s="15"/>
      <c r="H14" s="15"/>
      <c r="I14" s="15"/>
      <c r="J14" s="15"/>
      <c r="K14" s="57"/>
      <c r="L14" s="45">
        <v>25</v>
      </c>
      <c r="M14" s="45">
        <v>25</v>
      </c>
      <c r="N14" s="45">
        <v>25</v>
      </c>
      <c r="O14" s="45">
        <v>29</v>
      </c>
      <c r="P14" s="45">
        <v>40</v>
      </c>
      <c r="Q14" s="45">
        <v>40</v>
      </c>
      <c r="R14" s="60">
        <v>20</v>
      </c>
      <c r="S14" s="57"/>
      <c r="T14" s="45">
        <v>38</v>
      </c>
      <c r="U14" s="45">
        <v>28</v>
      </c>
      <c r="V14" s="45">
        <v>38</v>
      </c>
      <c r="W14" s="60">
        <v>20</v>
      </c>
      <c r="X14" s="68">
        <v>40</v>
      </c>
      <c r="Y14" s="60">
        <v>20</v>
      </c>
      <c r="Z14" s="68">
        <v>35</v>
      </c>
      <c r="AA14" s="76">
        <v>25</v>
      </c>
      <c r="AB14" s="33"/>
      <c r="AC14" s="16">
        <f>COUNTIF(D14:AB14,"&gt;0")</f>
        <v>15</v>
      </c>
      <c r="AD14" s="39">
        <f>COUNTIF(E14:Q14,"&gt;0.5")+COUNTIF(R14:Z14,"&gt;0.5")</f>
        <v>14</v>
      </c>
      <c r="AE14" s="25">
        <f>IF(AC14&gt;=$AE$2,ROUND(SUM(LARGE(AI14:BC14,{1,2,3,4,5,6,7,8,9,10,11,12,13,14,15})),0),B14)</f>
        <v>448</v>
      </c>
      <c r="AF14" s="25">
        <f>RANK(AE14,$AE$4:$AE$84)</f>
        <v>11</v>
      </c>
      <c r="AG14" s="20">
        <f>COUNTIF(F14:Z14,"20")</f>
        <v>3</v>
      </c>
      <c r="AH14" s="28">
        <f>AG14/AC14</f>
        <v>0.2</v>
      </c>
      <c r="AI14" s="70">
        <f>F14</f>
        <v>0</v>
      </c>
      <c r="AJ14" s="70">
        <f>G14</f>
        <v>0</v>
      </c>
      <c r="AK14" s="70">
        <f>H14</f>
        <v>0</v>
      </c>
      <c r="AL14" s="70">
        <f>I14</f>
        <v>0</v>
      </c>
      <c r="AM14" s="70">
        <f>J14</f>
        <v>0</v>
      </c>
      <c r="AN14" s="70">
        <f>K14</f>
        <v>0</v>
      </c>
      <c r="AO14" s="70">
        <f>L14</f>
        <v>25</v>
      </c>
      <c r="AP14" s="70">
        <f>M14</f>
        <v>25</v>
      </c>
      <c r="AQ14" s="70">
        <f>N14</f>
        <v>25</v>
      </c>
      <c r="AR14" s="70">
        <f>O14</f>
        <v>29</v>
      </c>
      <c r="AS14" s="70">
        <f>P14</f>
        <v>40</v>
      </c>
      <c r="AT14" s="70">
        <f>Q14</f>
        <v>40</v>
      </c>
      <c r="AU14" s="72">
        <f>R14</f>
        <v>20</v>
      </c>
      <c r="AV14" s="70">
        <f>T14</f>
        <v>38</v>
      </c>
      <c r="AW14" s="70">
        <f>U14</f>
        <v>28</v>
      </c>
      <c r="AX14" s="70">
        <f>V14</f>
        <v>38</v>
      </c>
      <c r="AY14" s="70">
        <f>W14</f>
        <v>20</v>
      </c>
      <c r="AZ14" s="70">
        <f>X14</f>
        <v>40</v>
      </c>
      <c r="BA14" s="70">
        <f>Y14</f>
        <v>20</v>
      </c>
      <c r="BB14" s="72">
        <f>Z14</f>
        <v>35</v>
      </c>
      <c r="BC14" s="70">
        <f>AA14</f>
        <v>25</v>
      </c>
    </row>
    <row r="15" spans="1:55">
      <c r="A15" s="13">
        <f>RANK(B15,$B$4:$B$84)</f>
        <v>15</v>
      </c>
      <c r="B15" s="22">
        <f>ROUND(SUM(D15:AB15),0)</f>
        <v>447</v>
      </c>
      <c r="C15" s="21" t="s">
        <v>75</v>
      </c>
      <c r="D15" s="29">
        <v>0.01</v>
      </c>
      <c r="E15" s="65">
        <v>0.01</v>
      </c>
      <c r="F15" s="15">
        <v>30</v>
      </c>
      <c r="G15" s="15"/>
      <c r="H15" s="58">
        <v>24</v>
      </c>
      <c r="I15" s="15">
        <v>25</v>
      </c>
      <c r="J15" s="15">
        <v>25</v>
      </c>
      <c r="K15" s="57"/>
      <c r="L15" s="45">
        <v>40</v>
      </c>
      <c r="M15" s="45">
        <v>40</v>
      </c>
      <c r="N15" s="61">
        <v>20</v>
      </c>
      <c r="O15" s="45">
        <v>33</v>
      </c>
      <c r="P15" s="45">
        <v>39</v>
      </c>
      <c r="Q15" s="46">
        <v>36</v>
      </c>
      <c r="R15" s="46">
        <v>25</v>
      </c>
      <c r="S15" s="58"/>
      <c r="T15" s="46">
        <v>33</v>
      </c>
      <c r="U15" s="45">
        <v>32</v>
      </c>
      <c r="V15" s="45"/>
      <c r="W15" s="60">
        <v>20</v>
      </c>
      <c r="X15" s="68">
        <v>25</v>
      </c>
      <c r="Y15" s="69"/>
      <c r="Z15" s="68"/>
      <c r="AA15" s="76"/>
      <c r="AB15" s="33"/>
      <c r="AC15" s="16">
        <f>COUNTIF(D15:AB15,"&gt;0")</f>
        <v>17</v>
      </c>
      <c r="AD15" s="39">
        <f>COUNTIF(E15:Q15,"&gt;0.5")+COUNTIF(R15:Z15,"&gt;0.5")</f>
        <v>15</v>
      </c>
      <c r="AE15" s="25">
        <f>IF(AC15&gt;=$AE$2,ROUND(SUM(LARGE(AI15:BC15,{1,2,3,4,5,6,7,8,9,10,11,12,13,14,15})),0),B15)</f>
        <v>447</v>
      </c>
      <c r="AF15" s="25">
        <f>RANK(AE15,$AE$4:$AE$84)</f>
        <v>12</v>
      </c>
      <c r="AG15" s="20">
        <f>COUNTIF(F15:Z15,"20")+1</f>
        <v>3</v>
      </c>
      <c r="AH15" s="28">
        <f>AG15/AC15</f>
        <v>0.17647058823529413</v>
      </c>
      <c r="AI15" s="70">
        <f>F15</f>
        <v>30</v>
      </c>
      <c r="AJ15" s="70">
        <f>G15</f>
        <v>0</v>
      </c>
      <c r="AK15" s="70">
        <f>H15</f>
        <v>24</v>
      </c>
      <c r="AL15" s="70">
        <f>I15</f>
        <v>25</v>
      </c>
      <c r="AM15" s="70">
        <f>J15</f>
        <v>25</v>
      </c>
      <c r="AN15" s="70">
        <f>K15</f>
        <v>0</v>
      </c>
      <c r="AO15" s="70">
        <f>L15</f>
        <v>40</v>
      </c>
      <c r="AP15" s="70">
        <f>M15</f>
        <v>40</v>
      </c>
      <c r="AQ15" s="70">
        <f>N15</f>
        <v>20</v>
      </c>
      <c r="AR15" s="70">
        <f>O15</f>
        <v>33</v>
      </c>
      <c r="AS15" s="70">
        <f>P15</f>
        <v>39</v>
      </c>
      <c r="AT15" s="70">
        <f>Q15</f>
        <v>36</v>
      </c>
      <c r="AU15" s="72">
        <f>R15</f>
        <v>25</v>
      </c>
      <c r="AV15" s="70">
        <f>T15</f>
        <v>33</v>
      </c>
      <c r="AW15" s="70">
        <f>U15</f>
        <v>32</v>
      </c>
      <c r="AX15" s="70">
        <f>V15</f>
        <v>0</v>
      </c>
      <c r="AY15" s="70">
        <f>W15</f>
        <v>20</v>
      </c>
      <c r="AZ15" s="70">
        <f>X15</f>
        <v>25</v>
      </c>
      <c r="BA15" s="70">
        <f>Y15</f>
        <v>0</v>
      </c>
      <c r="BB15" s="72">
        <f>Z15</f>
        <v>0</v>
      </c>
      <c r="BC15" s="70">
        <f>AA15</f>
        <v>0</v>
      </c>
    </row>
    <row r="16" spans="1:55">
      <c r="A16" s="13">
        <f>RANK(B16,$B$4:$B$84)</f>
        <v>9</v>
      </c>
      <c r="B16" s="22">
        <f>ROUND(SUM(D16:AB16),0)</f>
        <v>514</v>
      </c>
      <c r="C16" s="14" t="s">
        <v>129</v>
      </c>
      <c r="D16" s="15"/>
      <c r="E16" s="29"/>
      <c r="F16" s="15">
        <v>28</v>
      </c>
      <c r="G16" s="15">
        <v>25</v>
      </c>
      <c r="H16" s="15">
        <v>25</v>
      </c>
      <c r="I16" s="15">
        <v>25</v>
      </c>
      <c r="J16" s="15"/>
      <c r="K16" s="57"/>
      <c r="L16" s="45">
        <v>25</v>
      </c>
      <c r="M16" s="15">
        <v>37</v>
      </c>
      <c r="N16" s="45">
        <v>27</v>
      </c>
      <c r="O16" s="45">
        <v>32</v>
      </c>
      <c r="P16" s="45">
        <v>26</v>
      </c>
      <c r="Q16" s="45">
        <v>33</v>
      </c>
      <c r="R16" s="46">
        <v>25</v>
      </c>
      <c r="S16" s="58"/>
      <c r="T16" s="45">
        <v>30</v>
      </c>
      <c r="U16" s="15">
        <v>31</v>
      </c>
      <c r="V16" s="45">
        <v>31</v>
      </c>
      <c r="W16" s="68">
        <v>25</v>
      </c>
      <c r="X16" s="68">
        <v>25</v>
      </c>
      <c r="Y16" s="68"/>
      <c r="Z16" s="68">
        <v>37</v>
      </c>
      <c r="AA16" s="76">
        <v>27</v>
      </c>
      <c r="AB16" s="33"/>
      <c r="AC16" s="16">
        <f>COUNTIF(D16:AB16,"&gt;0")</f>
        <v>18</v>
      </c>
      <c r="AD16" s="39">
        <f>COUNTIF(E16:Q16,"&gt;0.5")+COUNTIF(R16:Z16,"&gt;0.5")</f>
        <v>17</v>
      </c>
      <c r="AE16" s="25">
        <f>IF(AC16&gt;=$AE$2,ROUND(SUM(LARGE(AI16:BC16,{1,2,3,4,5,6,7,8,9,10,11,12,13,14,15})),0),B16)</f>
        <v>439</v>
      </c>
      <c r="AF16" s="25">
        <f>RANK(AE16,$AE$4:$AE$84)</f>
        <v>13</v>
      </c>
      <c r="AG16" s="66"/>
      <c r="AH16" s="67"/>
      <c r="AI16" s="70">
        <f>F16</f>
        <v>28</v>
      </c>
      <c r="AJ16" s="70">
        <f>G16</f>
        <v>25</v>
      </c>
      <c r="AK16" s="70">
        <f>H16</f>
        <v>25</v>
      </c>
      <c r="AL16" s="70">
        <f>I16</f>
        <v>25</v>
      </c>
      <c r="AM16" s="70">
        <f>J16</f>
        <v>0</v>
      </c>
      <c r="AN16" s="70">
        <f>K16</f>
        <v>0</v>
      </c>
      <c r="AO16" s="70">
        <f>L16</f>
        <v>25</v>
      </c>
      <c r="AP16" s="70">
        <f>M16</f>
        <v>37</v>
      </c>
      <c r="AQ16" s="70">
        <f>N16</f>
        <v>27</v>
      </c>
      <c r="AR16" s="70">
        <f>O16</f>
        <v>32</v>
      </c>
      <c r="AS16" s="70">
        <f>P16</f>
        <v>26</v>
      </c>
      <c r="AT16" s="70">
        <f>Q16</f>
        <v>33</v>
      </c>
      <c r="AU16" s="72">
        <f>R16</f>
        <v>25</v>
      </c>
      <c r="AV16" s="70">
        <f>T16</f>
        <v>30</v>
      </c>
      <c r="AW16" s="70">
        <f>U16</f>
        <v>31</v>
      </c>
      <c r="AX16" s="70">
        <f>V16</f>
        <v>31</v>
      </c>
      <c r="AY16" s="70">
        <f>W16</f>
        <v>25</v>
      </c>
      <c r="AZ16" s="70">
        <f>X16</f>
        <v>25</v>
      </c>
      <c r="BA16" s="70">
        <f>Y16</f>
        <v>0</v>
      </c>
      <c r="BB16" s="72">
        <f>Z16</f>
        <v>37</v>
      </c>
      <c r="BC16" s="70">
        <f>AA16</f>
        <v>27</v>
      </c>
    </row>
    <row r="17" spans="1:59">
      <c r="A17" s="13">
        <f>RANK(B17,$B$4:$B$84)</f>
        <v>13</v>
      </c>
      <c r="B17" s="22">
        <f>ROUND(SUM(D17:AB17),0)</f>
        <v>454</v>
      </c>
      <c r="C17" s="14" t="s">
        <v>137</v>
      </c>
      <c r="D17" s="29">
        <v>0.01</v>
      </c>
      <c r="E17" s="65">
        <v>0.01</v>
      </c>
      <c r="F17" s="15">
        <v>27</v>
      </c>
      <c r="G17" s="15">
        <v>25</v>
      </c>
      <c r="H17" s="15">
        <v>25</v>
      </c>
      <c r="I17" s="15">
        <v>30</v>
      </c>
      <c r="J17" s="15">
        <v>28</v>
      </c>
      <c r="K17" s="58"/>
      <c r="L17" s="60">
        <v>20</v>
      </c>
      <c r="M17" s="45">
        <v>25</v>
      </c>
      <c r="N17" s="45"/>
      <c r="O17" s="60">
        <v>20</v>
      </c>
      <c r="P17" s="45">
        <v>32</v>
      </c>
      <c r="Q17" s="45"/>
      <c r="R17" s="46"/>
      <c r="S17" s="58"/>
      <c r="T17" s="45">
        <v>37</v>
      </c>
      <c r="U17" s="15">
        <v>30</v>
      </c>
      <c r="V17" s="45">
        <v>32</v>
      </c>
      <c r="W17" s="57">
        <v>24</v>
      </c>
      <c r="X17" s="68">
        <v>39</v>
      </c>
      <c r="Y17" s="68">
        <v>35</v>
      </c>
      <c r="Z17" s="68"/>
      <c r="AA17" s="76">
        <v>25</v>
      </c>
      <c r="AB17" s="33"/>
      <c r="AC17" s="16">
        <f>COUNTIF(D17:AB17,"&gt;0")</f>
        <v>18</v>
      </c>
      <c r="AD17" s="39">
        <f>COUNTIF(E17:Q17,"&gt;0.5")+COUNTIF(R17:Z17,"&gt;0.5")</f>
        <v>15</v>
      </c>
      <c r="AE17" s="25">
        <f>IF(AC17&gt;=$AE$2,ROUND(SUM(LARGE(AI17:BC17,{1,2,3,4,5,6,7,8,9,10,11,12,13,14,15})),0),B17)</f>
        <v>434</v>
      </c>
      <c r="AF17" s="25">
        <f>RANK(AE17,$AE$4:$AE$84)</f>
        <v>14</v>
      </c>
      <c r="AG17" s="20">
        <f>COUNTIF(F17:Z17,"20")+1</f>
        <v>3</v>
      </c>
      <c r="AH17" s="28">
        <f>AG17/AC17</f>
        <v>0.16666666666666666</v>
      </c>
      <c r="AI17" s="70">
        <f>F17</f>
        <v>27</v>
      </c>
      <c r="AJ17" s="70">
        <f>G17</f>
        <v>25</v>
      </c>
      <c r="AK17" s="70">
        <f>H17</f>
        <v>25</v>
      </c>
      <c r="AL17" s="70">
        <f>I17</f>
        <v>30</v>
      </c>
      <c r="AM17" s="70">
        <f>J17</f>
        <v>28</v>
      </c>
      <c r="AN17" s="70">
        <f>K17</f>
        <v>0</v>
      </c>
      <c r="AO17" s="70">
        <f>L17</f>
        <v>20</v>
      </c>
      <c r="AP17" s="70">
        <f>M17</f>
        <v>25</v>
      </c>
      <c r="AQ17" s="70">
        <f>N17</f>
        <v>0</v>
      </c>
      <c r="AR17" s="70">
        <f>O17</f>
        <v>20</v>
      </c>
      <c r="AS17" s="70">
        <f>P17</f>
        <v>32</v>
      </c>
      <c r="AT17" s="70">
        <f>Q17</f>
        <v>0</v>
      </c>
      <c r="AU17" s="72">
        <f>R17</f>
        <v>0</v>
      </c>
      <c r="AV17" s="70">
        <f>T17</f>
        <v>37</v>
      </c>
      <c r="AW17" s="70">
        <f>U17</f>
        <v>30</v>
      </c>
      <c r="AX17" s="70">
        <f>V17</f>
        <v>32</v>
      </c>
      <c r="AY17" s="70">
        <f>W17</f>
        <v>24</v>
      </c>
      <c r="AZ17" s="70">
        <f>X17</f>
        <v>39</v>
      </c>
      <c r="BA17" s="70">
        <f>Y17</f>
        <v>35</v>
      </c>
      <c r="BB17" s="72">
        <f>Z17</f>
        <v>0</v>
      </c>
      <c r="BC17" s="70">
        <f>AA17</f>
        <v>25</v>
      </c>
      <c r="BG17" s="80"/>
    </row>
    <row r="18" spans="1:59">
      <c r="A18" s="13">
        <f>RANK(B18,$B$4:$B$84)</f>
        <v>11</v>
      </c>
      <c r="B18" s="22">
        <f>ROUND(SUM(D18:AB18),0)</f>
        <v>496</v>
      </c>
      <c r="C18" s="14" t="s">
        <v>5</v>
      </c>
      <c r="D18" s="29">
        <v>0.01</v>
      </c>
      <c r="E18" s="65">
        <v>0.01</v>
      </c>
      <c r="F18" s="60">
        <v>20</v>
      </c>
      <c r="G18" s="60">
        <v>20</v>
      </c>
      <c r="H18" s="15">
        <v>40</v>
      </c>
      <c r="I18" s="60">
        <v>20</v>
      </c>
      <c r="J18" s="60">
        <v>20</v>
      </c>
      <c r="K18" s="57"/>
      <c r="L18" s="60">
        <v>20</v>
      </c>
      <c r="M18" s="45">
        <v>25</v>
      </c>
      <c r="N18" s="15">
        <v>45</v>
      </c>
      <c r="O18" s="60">
        <v>20</v>
      </c>
      <c r="P18" s="60">
        <v>20</v>
      </c>
      <c r="Q18" s="60">
        <v>20</v>
      </c>
      <c r="R18" s="46">
        <v>40</v>
      </c>
      <c r="S18" s="57"/>
      <c r="T18" s="60">
        <v>20</v>
      </c>
      <c r="U18" s="15"/>
      <c r="V18" s="60">
        <v>20</v>
      </c>
      <c r="W18" s="68">
        <v>30</v>
      </c>
      <c r="X18" s="60">
        <v>20</v>
      </c>
      <c r="Y18" s="68">
        <v>40</v>
      </c>
      <c r="Z18" s="60">
        <v>20</v>
      </c>
      <c r="AA18" s="77">
        <v>36</v>
      </c>
      <c r="AB18" s="34"/>
      <c r="AC18" s="16">
        <f>COUNTIF(D18:AB18,"&gt;0")</f>
        <v>21</v>
      </c>
      <c r="AD18" s="39">
        <f>COUNTIF(E18:Q18,"&gt;0.5")+COUNTIF(R18:Z18,"&gt;0.5")</f>
        <v>18</v>
      </c>
      <c r="AE18" s="25">
        <f>IF(AC18&gt;=$AE$2,ROUND(SUM(LARGE(AI18:BC18,{1,2,3,4,5,6,7,8,9,10,11,12,13,14,15})),0),B18)</f>
        <v>416</v>
      </c>
      <c r="AF18" s="25">
        <f>RANK(AE18,$AE$4:$AE$84)</f>
        <v>15</v>
      </c>
      <c r="AG18" s="20">
        <f>COUNTIF(F18:Z18,"20")+1</f>
        <v>13</v>
      </c>
      <c r="AH18" s="28">
        <f>AG18/AC18</f>
        <v>0.61904761904761907</v>
      </c>
      <c r="AI18" s="70">
        <f>F18</f>
        <v>20</v>
      </c>
      <c r="AJ18" s="70">
        <f>G18</f>
        <v>20</v>
      </c>
      <c r="AK18" s="70">
        <f>H18</f>
        <v>40</v>
      </c>
      <c r="AL18" s="70">
        <f>I18</f>
        <v>20</v>
      </c>
      <c r="AM18" s="70">
        <f>J18</f>
        <v>20</v>
      </c>
      <c r="AN18" s="70">
        <f>K18</f>
        <v>0</v>
      </c>
      <c r="AO18" s="70">
        <f>L18</f>
        <v>20</v>
      </c>
      <c r="AP18" s="70">
        <f>M18</f>
        <v>25</v>
      </c>
      <c r="AQ18" s="70">
        <f>N18</f>
        <v>45</v>
      </c>
      <c r="AR18" s="70">
        <f>O18</f>
        <v>20</v>
      </c>
      <c r="AS18" s="70">
        <f>P18</f>
        <v>20</v>
      </c>
      <c r="AT18" s="70">
        <f>Q18</f>
        <v>20</v>
      </c>
      <c r="AU18" s="72">
        <f>R18</f>
        <v>40</v>
      </c>
      <c r="AV18" s="70">
        <f>T18</f>
        <v>20</v>
      </c>
      <c r="AW18" s="70">
        <f>U18</f>
        <v>0</v>
      </c>
      <c r="AX18" s="70">
        <f>V18</f>
        <v>20</v>
      </c>
      <c r="AY18" s="70">
        <f>W18</f>
        <v>30</v>
      </c>
      <c r="AZ18" s="70">
        <f>X18</f>
        <v>20</v>
      </c>
      <c r="BA18" s="70">
        <f>Y18</f>
        <v>40</v>
      </c>
      <c r="BB18" s="72">
        <f>Z18</f>
        <v>20</v>
      </c>
      <c r="BC18" s="70">
        <f>AA18</f>
        <v>36</v>
      </c>
    </row>
    <row r="19" spans="1:59">
      <c r="A19" s="13">
        <f>RANK(B19,$B$4:$B$84)</f>
        <v>16</v>
      </c>
      <c r="B19" s="22">
        <f>ROUND(SUM(D19:AB19),0)</f>
        <v>395</v>
      </c>
      <c r="C19" s="14" t="s">
        <v>131</v>
      </c>
      <c r="D19" s="29">
        <v>0.01</v>
      </c>
      <c r="E19" s="29">
        <v>0.01</v>
      </c>
      <c r="F19" s="15">
        <v>37</v>
      </c>
      <c r="G19" s="15">
        <v>25</v>
      </c>
      <c r="H19" s="58">
        <v>24</v>
      </c>
      <c r="I19" s="60">
        <v>20</v>
      </c>
      <c r="J19" s="15">
        <v>25</v>
      </c>
      <c r="K19" s="57"/>
      <c r="L19" s="60">
        <v>20</v>
      </c>
      <c r="M19" s="60">
        <v>20</v>
      </c>
      <c r="N19" s="45">
        <v>34</v>
      </c>
      <c r="O19" s="45">
        <v>38</v>
      </c>
      <c r="P19" s="45">
        <v>25</v>
      </c>
      <c r="Q19" s="45"/>
      <c r="R19" s="46">
        <v>32</v>
      </c>
      <c r="S19" s="57"/>
      <c r="T19" s="45">
        <v>26</v>
      </c>
      <c r="U19" s="15">
        <v>38</v>
      </c>
      <c r="V19" s="15"/>
      <c r="W19" s="68">
        <v>31</v>
      </c>
      <c r="X19" s="68"/>
      <c r="Y19" s="68"/>
      <c r="Z19" s="69"/>
      <c r="AA19" s="76"/>
      <c r="AB19" s="34"/>
      <c r="AC19" s="16">
        <f>COUNTIF(D19:AB19,"&gt;0")</f>
        <v>16</v>
      </c>
      <c r="AD19" s="39">
        <f>COUNTIF(E19:Q19,"&gt;0.5")+COUNTIF(R19:Z19,"&gt;0.5")</f>
        <v>14</v>
      </c>
      <c r="AE19" s="25">
        <f>IF(AC19&gt;=$AE$2,ROUND(SUM(LARGE(AI19:BC19,{1,2,3,4,5,6,7,8,9,10,11,12,13,14,15})),0),B19)</f>
        <v>395</v>
      </c>
      <c r="AF19" s="25">
        <f>RANK(AE19,$AE$4:$AE$84)</f>
        <v>16</v>
      </c>
      <c r="AG19" s="20">
        <f>COUNTIF(F19:Z19,"20")</f>
        <v>3</v>
      </c>
      <c r="AH19" s="28">
        <f>AG19/AC19</f>
        <v>0.1875</v>
      </c>
      <c r="AI19" s="70">
        <f>F19</f>
        <v>37</v>
      </c>
      <c r="AJ19" s="70">
        <f>G19</f>
        <v>25</v>
      </c>
      <c r="AK19" s="70">
        <f>H19</f>
        <v>24</v>
      </c>
      <c r="AL19" s="70">
        <f>I19</f>
        <v>20</v>
      </c>
      <c r="AM19" s="70">
        <f>J19</f>
        <v>25</v>
      </c>
      <c r="AN19" s="70">
        <f>K19</f>
        <v>0</v>
      </c>
      <c r="AO19" s="70">
        <f>L19</f>
        <v>20</v>
      </c>
      <c r="AP19" s="70">
        <f>M19</f>
        <v>20</v>
      </c>
      <c r="AQ19" s="70">
        <f>N19</f>
        <v>34</v>
      </c>
      <c r="AR19" s="70">
        <f>O19</f>
        <v>38</v>
      </c>
      <c r="AS19" s="70">
        <f>P19</f>
        <v>25</v>
      </c>
      <c r="AT19" s="70">
        <f>Q19</f>
        <v>0</v>
      </c>
      <c r="AU19" s="72">
        <f>R19</f>
        <v>32</v>
      </c>
      <c r="AV19" s="70">
        <f>T19</f>
        <v>26</v>
      </c>
      <c r="AW19" s="70">
        <f>U19</f>
        <v>38</v>
      </c>
      <c r="AX19" s="70">
        <f>V19</f>
        <v>0</v>
      </c>
      <c r="AY19" s="70">
        <f>W19</f>
        <v>31</v>
      </c>
      <c r="AZ19" s="70">
        <f>X19</f>
        <v>0</v>
      </c>
      <c r="BA19" s="70">
        <f>Y19</f>
        <v>0</v>
      </c>
      <c r="BB19" s="72">
        <f>Z19</f>
        <v>0</v>
      </c>
      <c r="BC19" s="70">
        <f>AA19</f>
        <v>0</v>
      </c>
    </row>
    <row r="20" spans="1:59">
      <c r="A20" s="13">
        <f>RANK(B20,$B$4:$B$84)</f>
        <v>17</v>
      </c>
      <c r="B20" s="22">
        <f>ROUND(SUM(D20:AB20),0)</f>
        <v>382</v>
      </c>
      <c r="C20" s="14" t="s">
        <v>62</v>
      </c>
      <c r="D20" s="29"/>
      <c r="E20" s="65">
        <v>0.01</v>
      </c>
      <c r="F20" s="15">
        <v>25</v>
      </c>
      <c r="G20" s="15">
        <v>25</v>
      </c>
      <c r="H20" s="60">
        <v>20</v>
      </c>
      <c r="I20" s="15">
        <v>33</v>
      </c>
      <c r="J20" s="15"/>
      <c r="K20" s="57"/>
      <c r="L20" s="45">
        <v>25</v>
      </c>
      <c r="M20" s="15">
        <v>27</v>
      </c>
      <c r="N20" s="60">
        <v>20</v>
      </c>
      <c r="O20" s="45">
        <v>29</v>
      </c>
      <c r="P20" s="45">
        <v>38</v>
      </c>
      <c r="Q20" s="15">
        <v>29</v>
      </c>
      <c r="R20" s="46"/>
      <c r="S20" s="57"/>
      <c r="T20" s="15">
        <v>32</v>
      </c>
      <c r="U20" s="45"/>
      <c r="V20" s="45"/>
      <c r="W20" s="60">
        <v>20</v>
      </c>
      <c r="X20" s="68"/>
      <c r="Y20" s="68">
        <v>34</v>
      </c>
      <c r="Z20" s="69">
        <v>25</v>
      </c>
      <c r="AA20" s="77"/>
      <c r="AB20" s="34"/>
      <c r="AC20" s="16">
        <f>COUNTIF(D20:AB20,"&gt;0")</f>
        <v>15</v>
      </c>
      <c r="AD20" s="39">
        <f>COUNTIF(E20:Q20,"&gt;0.5")+COUNTIF(R20:Z20,"&gt;0.5")</f>
        <v>14</v>
      </c>
      <c r="AE20" s="25">
        <f>IF(AC20&gt;=$AE$2,ROUND(SUM(LARGE(AI20:BC20,{1,2,3,4,5,6,7,8,9,10,11,12,13,14,15})),0),B20)</f>
        <v>382</v>
      </c>
      <c r="AF20" s="25">
        <f>RANK(AE20,$AE$4:$AE$84)</f>
        <v>17</v>
      </c>
      <c r="AG20" s="20">
        <f>COUNTIF(F20:Z20,"20")+1</f>
        <v>4</v>
      </c>
      <c r="AH20" s="28">
        <f>AG20/AC20</f>
        <v>0.26666666666666666</v>
      </c>
      <c r="AI20" s="70">
        <f>F20</f>
        <v>25</v>
      </c>
      <c r="AJ20" s="70">
        <f>G20</f>
        <v>25</v>
      </c>
      <c r="AK20" s="70">
        <f>H20</f>
        <v>20</v>
      </c>
      <c r="AL20" s="70">
        <f>I20</f>
        <v>33</v>
      </c>
      <c r="AM20" s="70">
        <f>J20</f>
        <v>0</v>
      </c>
      <c r="AN20" s="70">
        <f>K20</f>
        <v>0</v>
      </c>
      <c r="AO20" s="70">
        <f>L20</f>
        <v>25</v>
      </c>
      <c r="AP20" s="70">
        <f>M20</f>
        <v>27</v>
      </c>
      <c r="AQ20" s="70">
        <f>N20</f>
        <v>20</v>
      </c>
      <c r="AR20" s="70">
        <f>O20</f>
        <v>29</v>
      </c>
      <c r="AS20" s="70">
        <f>P20</f>
        <v>38</v>
      </c>
      <c r="AT20" s="70">
        <f>Q20</f>
        <v>29</v>
      </c>
      <c r="AU20" s="72">
        <f>R20</f>
        <v>0</v>
      </c>
      <c r="AV20" s="70">
        <f>T20</f>
        <v>32</v>
      </c>
      <c r="AW20" s="70">
        <f>U20</f>
        <v>0</v>
      </c>
      <c r="AX20" s="70">
        <f>V20</f>
        <v>0</v>
      </c>
      <c r="AY20" s="70">
        <f>W20</f>
        <v>20</v>
      </c>
      <c r="AZ20" s="70">
        <f>X20</f>
        <v>0</v>
      </c>
      <c r="BA20" s="70">
        <f>Y20</f>
        <v>34</v>
      </c>
      <c r="BB20" s="72">
        <f>Z20</f>
        <v>25</v>
      </c>
      <c r="BC20" s="70">
        <f>AA20</f>
        <v>0</v>
      </c>
    </row>
    <row r="21" spans="1:59">
      <c r="A21" s="13">
        <f>RANK(B21,$B$4:$B$84)</f>
        <v>18</v>
      </c>
      <c r="B21" s="22">
        <f>ROUND(SUM(D21:AB21),0)</f>
        <v>381</v>
      </c>
      <c r="C21" s="14" t="s">
        <v>89</v>
      </c>
      <c r="D21" s="15"/>
      <c r="E21" s="65">
        <v>0.01</v>
      </c>
      <c r="F21" s="15">
        <v>31</v>
      </c>
      <c r="G21" s="15">
        <v>35</v>
      </c>
      <c r="H21" s="60">
        <v>20</v>
      </c>
      <c r="I21" s="15">
        <v>35</v>
      </c>
      <c r="J21" s="15">
        <v>30</v>
      </c>
      <c r="K21" s="57"/>
      <c r="L21" s="57">
        <v>24</v>
      </c>
      <c r="M21" s="15">
        <v>26</v>
      </c>
      <c r="N21" s="60">
        <v>20</v>
      </c>
      <c r="O21" s="60">
        <v>20</v>
      </c>
      <c r="P21" s="15">
        <v>25</v>
      </c>
      <c r="Q21" s="15">
        <v>25</v>
      </c>
      <c r="R21" s="60">
        <v>20</v>
      </c>
      <c r="S21" s="57"/>
      <c r="T21" s="15">
        <v>25</v>
      </c>
      <c r="U21" s="45"/>
      <c r="V21" s="45"/>
      <c r="W21" s="60">
        <v>20</v>
      </c>
      <c r="X21" s="68">
        <v>25</v>
      </c>
      <c r="Y21" s="68"/>
      <c r="Z21" s="68"/>
      <c r="AA21" s="76"/>
      <c r="AB21" s="33"/>
      <c r="AC21" s="16">
        <f>COUNTIF(D21:AB21,"&gt;0")</f>
        <v>16</v>
      </c>
      <c r="AD21" s="39">
        <f>COUNTIF(E21:Q21,"&gt;0.5")+COUNTIF(R21:Z21,"&gt;0.5")</f>
        <v>15</v>
      </c>
      <c r="AE21" s="25">
        <f>IF(AC21&gt;=$AE$2,ROUND(SUM(LARGE(AI21:BC21,{1,2,3,4,5,6,7,8,9,10,11,12,13,14,15})),0),B21)</f>
        <v>381</v>
      </c>
      <c r="AF21" s="25">
        <f>RANK(AE21,$AE$4:$AE$84)</f>
        <v>18</v>
      </c>
      <c r="AG21" s="20">
        <f>COUNTIF(F21:Z21,"20")+1</f>
        <v>6</v>
      </c>
      <c r="AH21" s="28">
        <f>AG21/AC21</f>
        <v>0.375</v>
      </c>
      <c r="AI21" s="70">
        <f>F21</f>
        <v>31</v>
      </c>
      <c r="AJ21" s="70">
        <f>G21</f>
        <v>35</v>
      </c>
      <c r="AK21" s="70">
        <f>H21</f>
        <v>20</v>
      </c>
      <c r="AL21" s="70">
        <f>I21</f>
        <v>35</v>
      </c>
      <c r="AM21" s="70">
        <f>J21</f>
        <v>30</v>
      </c>
      <c r="AN21" s="70">
        <f>K21</f>
        <v>0</v>
      </c>
      <c r="AO21" s="70">
        <f>L21</f>
        <v>24</v>
      </c>
      <c r="AP21" s="70">
        <f>M21</f>
        <v>26</v>
      </c>
      <c r="AQ21" s="70">
        <f>N21</f>
        <v>20</v>
      </c>
      <c r="AR21" s="70">
        <f>O21</f>
        <v>20</v>
      </c>
      <c r="AS21" s="70">
        <f>P21</f>
        <v>25</v>
      </c>
      <c r="AT21" s="70">
        <f>Q21</f>
        <v>25</v>
      </c>
      <c r="AU21" s="72">
        <f>R21</f>
        <v>20</v>
      </c>
      <c r="AV21" s="70">
        <f>T21</f>
        <v>25</v>
      </c>
      <c r="AW21" s="70">
        <f>U21</f>
        <v>0</v>
      </c>
      <c r="AX21" s="70">
        <f>V21</f>
        <v>0</v>
      </c>
      <c r="AY21" s="70">
        <f>W21</f>
        <v>20</v>
      </c>
      <c r="AZ21" s="70">
        <f>X21</f>
        <v>25</v>
      </c>
      <c r="BA21" s="70">
        <f>Y21</f>
        <v>0</v>
      </c>
      <c r="BB21" s="72">
        <f>Z21</f>
        <v>0</v>
      </c>
      <c r="BC21" s="70">
        <f>AA21</f>
        <v>0</v>
      </c>
    </row>
    <row r="22" spans="1:59">
      <c r="A22" s="13">
        <f>RANK(B22,$B$4:$B$84)</f>
        <v>19</v>
      </c>
      <c r="B22" s="22">
        <f>ROUND(SUM(D22:AB22),0)</f>
        <v>379</v>
      </c>
      <c r="C22" s="14" t="s">
        <v>28</v>
      </c>
      <c r="D22" s="15"/>
      <c r="E22" s="29">
        <v>0.01</v>
      </c>
      <c r="F22" s="15">
        <v>31</v>
      </c>
      <c r="G22" s="15">
        <v>36</v>
      </c>
      <c r="H22" s="15">
        <v>26</v>
      </c>
      <c r="I22" s="60">
        <v>20</v>
      </c>
      <c r="J22" s="15"/>
      <c r="K22" s="57"/>
      <c r="L22" s="45">
        <v>31</v>
      </c>
      <c r="M22" s="45">
        <v>33</v>
      </c>
      <c r="N22" s="45"/>
      <c r="O22" s="45"/>
      <c r="P22" s="45"/>
      <c r="Q22" s="45"/>
      <c r="R22" s="45">
        <v>28</v>
      </c>
      <c r="S22" s="58"/>
      <c r="T22" s="60">
        <v>20</v>
      </c>
      <c r="U22" s="45">
        <v>35</v>
      </c>
      <c r="V22" s="15">
        <v>35</v>
      </c>
      <c r="W22" s="57">
        <v>24</v>
      </c>
      <c r="X22" s="60">
        <v>20</v>
      </c>
      <c r="Y22" s="68"/>
      <c r="Z22" s="68">
        <v>40</v>
      </c>
      <c r="AA22" s="76"/>
      <c r="AB22" s="33"/>
      <c r="AC22" s="16">
        <f>COUNTIF(D22:AB22,"&gt;0")</f>
        <v>14</v>
      </c>
      <c r="AD22" s="39">
        <f>COUNTIF(E22:Q22,"&gt;0.5")+COUNTIF(R22:Z22,"&gt;0.5")</f>
        <v>13</v>
      </c>
      <c r="AE22" s="25">
        <f>IF(AC22&gt;=$AE$2,ROUND(SUM(LARGE(AI22:BC22,{1,2,3,4,5,6,7,8,9,10,11,12,13,14,15})),0),B22)</f>
        <v>379</v>
      </c>
      <c r="AF22" s="25">
        <f>RANK(AE22,$AE$4:$AE$84)</f>
        <v>19</v>
      </c>
      <c r="AG22" s="20">
        <f>COUNTIF(F22:Z22,"20")</f>
        <v>3</v>
      </c>
      <c r="AH22" s="28">
        <f>AG22/AC22</f>
        <v>0.21428571428571427</v>
      </c>
      <c r="AI22" s="70">
        <f>F22</f>
        <v>31</v>
      </c>
      <c r="AJ22" s="70">
        <f>G22</f>
        <v>36</v>
      </c>
      <c r="AK22" s="70">
        <f>H22</f>
        <v>26</v>
      </c>
      <c r="AL22" s="70">
        <f>I22</f>
        <v>20</v>
      </c>
      <c r="AM22" s="70">
        <f>J22</f>
        <v>0</v>
      </c>
      <c r="AN22" s="70">
        <f>K22</f>
        <v>0</v>
      </c>
      <c r="AO22" s="70">
        <f>L22</f>
        <v>31</v>
      </c>
      <c r="AP22" s="70">
        <f>M22</f>
        <v>33</v>
      </c>
      <c r="AQ22" s="70">
        <f>N22</f>
        <v>0</v>
      </c>
      <c r="AR22" s="70">
        <f>O22</f>
        <v>0</v>
      </c>
      <c r="AS22" s="70">
        <f>P22</f>
        <v>0</v>
      </c>
      <c r="AT22" s="70">
        <f>Q22</f>
        <v>0</v>
      </c>
      <c r="AU22" s="72">
        <f>R22</f>
        <v>28</v>
      </c>
      <c r="AV22" s="70">
        <f>T22</f>
        <v>20</v>
      </c>
      <c r="AW22" s="70">
        <f>U22</f>
        <v>35</v>
      </c>
      <c r="AX22" s="70">
        <f>V22</f>
        <v>35</v>
      </c>
      <c r="AY22" s="70">
        <f>W22</f>
        <v>24</v>
      </c>
      <c r="AZ22" s="70">
        <f>X22</f>
        <v>20</v>
      </c>
      <c r="BA22" s="70">
        <f>Y22</f>
        <v>0</v>
      </c>
      <c r="BB22" s="72">
        <f>Z22</f>
        <v>40</v>
      </c>
      <c r="BC22" s="70">
        <f>AA22</f>
        <v>0</v>
      </c>
    </row>
    <row r="23" spans="1:59">
      <c r="A23" s="13">
        <f>RANK(B23,$B$4:$B$84)</f>
        <v>20</v>
      </c>
      <c r="B23" s="22">
        <f>ROUND(SUM(D23:AB23),0)</f>
        <v>363</v>
      </c>
      <c r="C23" s="14" t="s">
        <v>74</v>
      </c>
      <c r="D23" s="29"/>
      <c r="E23" s="29"/>
      <c r="F23" s="60">
        <v>20</v>
      </c>
      <c r="G23" s="15">
        <v>28</v>
      </c>
      <c r="H23" s="15">
        <v>29</v>
      </c>
      <c r="I23" s="15">
        <v>25</v>
      </c>
      <c r="J23" s="15">
        <v>26</v>
      </c>
      <c r="K23" s="57"/>
      <c r="L23" s="45">
        <v>25</v>
      </c>
      <c r="M23" s="45">
        <v>25</v>
      </c>
      <c r="N23" s="45">
        <v>26</v>
      </c>
      <c r="O23" s="60">
        <v>20</v>
      </c>
      <c r="P23" s="15"/>
      <c r="Q23" s="45">
        <v>27</v>
      </c>
      <c r="R23" s="46">
        <v>25</v>
      </c>
      <c r="S23" s="57"/>
      <c r="T23" s="45"/>
      <c r="U23" s="45"/>
      <c r="V23" s="45">
        <v>28</v>
      </c>
      <c r="W23" s="68"/>
      <c r="X23" s="68">
        <v>29</v>
      </c>
      <c r="Y23" s="68"/>
      <c r="Z23" s="69">
        <v>30</v>
      </c>
      <c r="AA23" s="77"/>
      <c r="AB23" s="34"/>
      <c r="AC23" s="16">
        <f>COUNTIF(D23:AB23,"&gt;0")</f>
        <v>14</v>
      </c>
      <c r="AD23" s="39">
        <f>COUNTIF(E23:Q23,"&gt;0.5")+COUNTIF(R23:Z23,"&gt;0.5")</f>
        <v>14</v>
      </c>
      <c r="AE23" s="25">
        <f>IF(AC23&gt;=$AE$2,ROUND(SUM(LARGE(AI23:BC23,{1,2,3,4,5,6,7,8,9,10,11,12,13,14,15})),0),B23)</f>
        <v>363</v>
      </c>
      <c r="AF23" s="25">
        <f>RANK(AE23,$AE$4:$AE$84)</f>
        <v>20</v>
      </c>
      <c r="AG23" s="20">
        <f>COUNTIF(F23:Z23,"20")</f>
        <v>2</v>
      </c>
      <c r="AH23" s="28">
        <f>AG23/AC23</f>
        <v>0.14285714285714285</v>
      </c>
      <c r="AI23" s="70">
        <f>F23</f>
        <v>20</v>
      </c>
      <c r="AJ23" s="70">
        <f>G23</f>
        <v>28</v>
      </c>
      <c r="AK23" s="70">
        <f>H23</f>
        <v>29</v>
      </c>
      <c r="AL23" s="70">
        <f>I23</f>
        <v>25</v>
      </c>
      <c r="AM23" s="70">
        <f>J23</f>
        <v>26</v>
      </c>
      <c r="AN23" s="70">
        <f>K23</f>
        <v>0</v>
      </c>
      <c r="AO23" s="70">
        <f>L23</f>
        <v>25</v>
      </c>
      <c r="AP23" s="70">
        <f>M23</f>
        <v>25</v>
      </c>
      <c r="AQ23" s="70">
        <f>N23</f>
        <v>26</v>
      </c>
      <c r="AR23" s="70">
        <f>O23</f>
        <v>20</v>
      </c>
      <c r="AS23" s="70">
        <f>P23</f>
        <v>0</v>
      </c>
      <c r="AT23" s="70">
        <f>Q23</f>
        <v>27</v>
      </c>
      <c r="AU23" s="72">
        <f>R23</f>
        <v>25</v>
      </c>
      <c r="AV23" s="70">
        <f>T23</f>
        <v>0</v>
      </c>
      <c r="AW23" s="70">
        <f>U23</f>
        <v>0</v>
      </c>
      <c r="AX23" s="70">
        <f>V23</f>
        <v>28</v>
      </c>
      <c r="AY23" s="70">
        <f>W23</f>
        <v>0</v>
      </c>
      <c r="AZ23" s="70">
        <f>X23</f>
        <v>29</v>
      </c>
      <c r="BA23" s="70">
        <f>Y23</f>
        <v>0</v>
      </c>
      <c r="BB23" s="72">
        <f>Z23</f>
        <v>30</v>
      </c>
      <c r="BC23" s="70">
        <f>AA23</f>
        <v>0</v>
      </c>
    </row>
    <row r="24" spans="1:59">
      <c r="A24" s="13">
        <f>RANK(B24,$B$4:$B$84)</f>
        <v>21</v>
      </c>
      <c r="B24" s="22">
        <f>ROUND(SUM(D24:AB24),0)</f>
        <v>340</v>
      </c>
      <c r="C24" s="17" t="s">
        <v>133</v>
      </c>
      <c r="D24" s="29">
        <v>0.01</v>
      </c>
      <c r="E24" s="65">
        <v>0.01</v>
      </c>
      <c r="F24" s="15"/>
      <c r="G24" s="15">
        <v>25</v>
      </c>
      <c r="H24" s="15"/>
      <c r="I24" s="15">
        <v>26</v>
      </c>
      <c r="J24" s="15"/>
      <c r="K24" s="57"/>
      <c r="L24" s="45">
        <v>28</v>
      </c>
      <c r="M24" s="15">
        <v>36</v>
      </c>
      <c r="N24" s="45"/>
      <c r="O24" s="45"/>
      <c r="P24" s="45">
        <v>25</v>
      </c>
      <c r="Q24" s="60">
        <v>20</v>
      </c>
      <c r="R24" s="46">
        <v>26</v>
      </c>
      <c r="S24" s="57"/>
      <c r="T24" s="45">
        <v>27</v>
      </c>
      <c r="U24" s="45"/>
      <c r="V24" s="45">
        <v>27</v>
      </c>
      <c r="W24" s="60">
        <v>20</v>
      </c>
      <c r="X24" s="68">
        <v>25</v>
      </c>
      <c r="Y24" s="68"/>
      <c r="Z24" s="68">
        <v>26</v>
      </c>
      <c r="AA24" s="76">
        <v>29</v>
      </c>
      <c r="AB24" s="33"/>
      <c r="AC24" s="16">
        <f>COUNTIF(D24:AB24,"&gt;0")</f>
        <v>15</v>
      </c>
      <c r="AD24" s="39">
        <f>COUNTIF(E24:Q24,"&gt;0.5")+COUNTIF(R24:Z24,"&gt;0.5")</f>
        <v>12</v>
      </c>
      <c r="AE24" s="25">
        <f>IF(AC24&gt;=$AE$2,ROUND(SUM(LARGE(AI24:BC24,{1,2,3,4,5,6,7,8,9,10,11,12,13,14,15})),0),B24)</f>
        <v>340</v>
      </c>
      <c r="AF24" s="25">
        <f>RANK(AE24,$AE$4:$AE$84)</f>
        <v>21</v>
      </c>
      <c r="AG24" s="20">
        <f>COUNTIF(F24:Z24,"20")+1</f>
        <v>3</v>
      </c>
      <c r="AH24" s="28">
        <f>AG24/AC24</f>
        <v>0.2</v>
      </c>
      <c r="AI24" s="70">
        <f>F24</f>
        <v>0</v>
      </c>
      <c r="AJ24" s="70">
        <f>G24</f>
        <v>25</v>
      </c>
      <c r="AK24" s="70">
        <f>H24</f>
        <v>0</v>
      </c>
      <c r="AL24" s="70">
        <f>I24</f>
        <v>26</v>
      </c>
      <c r="AM24" s="70">
        <f>J24</f>
        <v>0</v>
      </c>
      <c r="AN24" s="70">
        <f>K24</f>
        <v>0</v>
      </c>
      <c r="AO24" s="70">
        <f>L24</f>
        <v>28</v>
      </c>
      <c r="AP24" s="70">
        <f>M24</f>
        <v>36</v>
      </c>
      <c r="AQ24" s="70">
        <f>N24</f>
        <v>0</v>
      </c>
      <c r="AR24" s="70">
        <f>O24</f>
        <v>0</v>
      </c>
      <c r="AS24" s="70">
        <f>P24</f>
        <v>25</v>
      </c>
      <c r="AT24" s="70">
        <f>Q24</f>
        <v>20</v>
      </c>
      <c r="AU24" s="72">
        <f>R24</f>
        <v>26</v>
      </c>
      <c r="AV24" s="70">
        <f>T24</f>
        <v>27</v>
      </c>
      <c r="AW24" s="70">
        <f>U24</f>
        <v>0</v>
      </c>
      <c r="AX24" s="70">
        <f>V24</f>
        <v>27</v>
      </c>
      <c r="AY24" s="70">
        <f>W24</f>
        <v>20</v>
      </c>
      <c r="AZ24" s="70">
        <f>X24</f>
        <v>25</v>
      </c>
      <c r="BA24" s="70">
        <f>Y24</f>
        <v>0</v>
      </c>
      <c r="BB24" s="72">
        <f>Z24</f>
        <v>26</v>
      </c>
      <c r="BC24" s="70">
        <f>AA24</f>
        <v>29</v>
      </c>
    </row>
    <row r="25" spans="1:59">
      <c r="A25" s="13">
        <f>RANK(B25,$B$4:$B$84)</f>
        <v>22</v>
      </c>
      <c r="B25" s="22">
        <f>ROUND(SUM(D25:AB25),0)</f>
        <v>319</v>
      </c>
      <c r="C25" s="14" t="s">
        <v>60</v>
      </c>
      <c r="D25" s="65">
        <v>0.01</v>
      </c>
      <c r="E25" s="65">
        <v>0.01</v>
      </c>
      <c r="F25" s="15"/>
      <c r="G25" s="15"/>
      <c r="H25" s="29">
        <v>45</v>
      </c>
      <c r="I25" s="15">
        <v>37</v>
      </c>
      <c r="J25" s="15">
        <v>33</v>
      </c>
      <c r="K25" s="59"/>
      <c r="L25" s="45">
        <v>33</v>
      </c>
      <c r="M25" s="46">
        <v>38</v>
      </c>
      <c r="N25" s="57">
        <v>24</v>
      </c>
      <c r="O25" s="46"/>
      <c r="P25" s="45"/>
      <c r="Q25" s="46">
        <v>30</v>
      </c>
      <c r="R25" s="46">
        <v>29</v>
      </c>
      <c r="S25" s="59"/>
      <c r="T25" s="45"/>
      <c r="U25" s="45"/>
      <c r="V25" s="45">
        <v>25</v>
      </c>
      <c r="W25" s="68"/>
      <c r="X25" s="68">
        <v>25</v>
      </c>
      <c r="Y25" s="68"/>
      <c r="Z25" s="68"/>
      <c r="AA25" s="77"/>
      <c r="AB25" s="34"/>
      <c r="AC25" s="16">
        <f>COUNTIF(D25:AB25,"&gt;0")</f>
        <v>12</v>
      </c>
      <c r="AD25" s="39">
        <f>COUNTIF(E25:Q25,"&gt;0.5")+COUNTIF(R25:Z25,"&gt;0.5")</f>
        <v>10</v>
      </c>
      <c r="AE25" s="25">
        <f>IF(AC25&gt;=$AE$2,ROUND(SUM(LARGE(AI25:BC25,{1,2,3,4,5,6,7,8,9,10,11,12,13,14,15})),0),B25)</f>
        <v>319</v>
      </c>
      <c r="AF25" s="25">
        <f>RANK(AE25,$AE$4:$AE$84)</f>
        <v>22</v>
      </c>
      <c r="AG25" s="20">
        <f>COUNTIF(F25:Z25,"20")+2</f>
        <v>2</v>
      </c>
      <c r="AH25" s="28">
        <f>AG25/AC25</f>
        <v>0.16666666666666666</v>
      </c>
      <c r="AI25" s="70">
        <f>F25</f>
        <v>0</v>
      </c>
      <c r="AJ25" s="70">
        <f>G25</f>
        <v>0</v>
      </c>
      <c r="AK25" s="70">
        <f>H25</f>
        <v>45</v>
      </c>
      <c r="AL25" s="70">
        <f>I25</f>
        <v>37</v>
      </c>
      <c r="AM25" s="70">
        <f>J25</f>
        <v>33</v>
      </c>
      <c r="AN25" s="70">
        <f>K25</f>
        <v>0</v>
      </c>
      <c r="AO25" s="70">
        <f>L25</f>
        <v>33</v>
      </c>
      <c r="AP25" s="70">
        <f>M25</f>
        <v>38</v>
      </c>
      <c r="AQ25" s="70">
        <f>N25</f>
        <v>24</v>
      </c>
      <c r="AR25" s="70">
        <f>O25</f>
        <v>0</v>
      </c>
      <c r="AS25" s="70">
        <f>P25</f>
        <v>0</v>
      </c>
      <c r="AT25" s="70">
        <f>Q25</f>
        <v>30</v>
      </c>
      <c r="AU25" s="72">
        <f>R25</f>
        <v>29</v>
      </c>
      <c r="AV25" s="70">
        <f>T25</f>
        <v>0</v>
      </c>
      <c r="AW25" s="70">
        <f>U25</f>
        <v>0</v>
      </c>
      <c r="AX25" s="70">
        <f>V25</f>
        <v>25</v>
      </c>
      <c r="AY25" s="70">
        <f>W25</f>
        <v>0</v>
      </c>
      <c r="AZ25" s="70">
        <f>X25</f>
        <v>25</v>
      </c>
      <c r="BA25" s="70">
        <f>Y25</f>
        <v>0</v>
      </c>
      <c r="BB25" s="72">
        <f>Z25</f>
        <v>0</v>
      </c>
      <c r="BC25" s="70">
        <f>AA25</f>
        <v>0</v>
      </c>
    </row>
    <row r="26" spans="1:59">
      <c r="A26" s="13">
        <f>RANK(B26,$B$4:$B$84)</f>
        <v>23</v>
      </c>
      <c r="B26" s="22">
        <f>ROUND(SUM(D26:AB26),0)</f>
        <v>318</v>
      </c>
      <c r="C26" s="14" t="s">
        <v>7</v>
      </c>
      <c r="D26" s="29"/>
      <c r="E26" s="65">
        <v>0.01</v>
      </c>
      <c r="F26" s="15">
        <v>25</v>
      </c>
      <c r="G26" s="15">
        <v>27</v>
      </c>
      <c r="H26" s="15"/>
      <c r="I26" s="15">
        <v>25</v>
      </c>
      <c r="J26" s="15">
        <v>25</v>
      </c>
      <c r="K26" s="57"/>
      <c r="L26" s="45">
        <v>25</v>
      </c>
      <c r="M26" s="15">
        <v>30</v>
      </c>
      <c r="N26" s="61">
        <v>20</v>
      </c>
      <c r="O26" s="45">
        <v>37</v>
      </c>
      <c r="P26" s="45">
        <v>25</v>
      </c>
      <c r="Q26" s="15">
        <v>26</v>
      </c>
      <c r="R26" s="60">
        <v>20</v>
      </c>
      <c r="S26" s="57"/>
      <c r="T26" s="15"/>
      <c r="U26" s="45">
        <v>33</v>
      </c>
      <c r="V26" s="45"/>
      <c r="W26" s="68"/>
      <c r="X26" s="68"/>
      <c r="Y26" s="68"/>
      <c r="Z26" s="69"/>
      <c r="AA26" s="76"/>
      <c r="AB26" s="34"/>
      <c r="AC26" s="16">
        <f>COUNTIF(D26:AB26,"&gt;0")</f>
        <v>13</v>
      </c>
      <c r="AD26" s="39">
        <f>COUNTIF(E26:Q26,"&gt;0.5")+COUNTIF(R26:Z26,"&gt;0.5")</f>
        <v>12</v>
      </c>
      <c r="AE26" s="25">
        <f>IF(AC26&gt;=$AE$2,ROUND(SUM(LARGE(AI26:BC26,{1,2,3,4,5,6,7,8,9,10,11,12,13,14,15})),0),B26)</f>
        <v>318</v>
      </c>
      <c r="AF26" s="25">
        <f>RANK(AE26,$AE$4:$AE$84)</f>
        <v>23</v>
      </c>
      <c r="AG26" s="20">
        <f>COUNTIF(F26:Z26,"20")+1</f>
        <v>3</v>
      </c>
      <c r="AH26" s="28">
        <f>AG26/AC26</f>
        <v>0.23076923076923078</v>
      </c>
      <c r="AI26" s="70">
        <f>F26</f>
        <v>25</v>
      </c>
      <c r="AJ26" s="70">
        <f>G26</f>
        <v>27</v>
      </c>
      <c r="AK26" s="70">
        <f>H26</f>
        <v>0</v>
      </c>
      <c r="AL26" s="70">
        <f>I26</f>
        <v>25</v>
      </c>
      <c r="AM26" s="70">
        <f>J26</f>
        <v>25</v>
      </c>
      <c r="AN26" s="70">
        <f>K26</f>
        <v>0</v>
      </c>
      <c r="AO26" s="70">
        <f>L26</f>
        <v>25</v>
      </c>
      <c r="AP26" s="70">
        <f>M26</f>
        <v>30</v>
      </c>
      <c r="AQ26" s="70">
        <f>N26</f>
        <v>20</v>
      </c>
      <c r="AR26" s="70">
        <f>O26</f>
        <v>37</v>
      </c>
      <c r="AS26" s="70">
        <f>P26</f>
        <v>25</v>
      </c>
      <c r="AT26" s="70">
        <f>Q26</f>
        <v>26</v>
      </c>
      <c r="AU26" s="72">
        <f>R26</f>
        <v>20</v>
      </c>
      <c r="AV26" s="70">
        <f>T26</f>
        <v>0</v>
      </c>
      <c r="AW26" s="70">
        <f>U26</f>
        <v>33</v>
      </c>
      <c r="AX26" s="70">
        <f>V26</f>
        <v>0</v>
      </c>
      <c r="AY26" s="70">
        <f>W26</f>
        <v>0</v>
      </c>
      <c r="AZ26" s="70">
        <f>X26</f>
        <v>0</v>
      </c>
      <c r="BA26" s="70">
        <f>Y26</f>
        <v>0</v>
      </c>
      <c r="BB26" s="72">
        <f>Z26</f>
        <v>0</v>
      </c>
      <c r="BC26" s="70">
        <f>AA26</f>
        <v>0</v>
      </c>
    </row>
    <row r="27" spans="1:59">
      <c r="A27" s="13">
        <f>RANK(B27,$B$4:$B$84)</f>
        <v>24</v>
      </c>
      <c r="B27" s="22">
        <f>ROUND(SUM(D27:AB27),0)</f>
        <v>315</v>
      </c>
      <c r="C27" s="14" t="s">
        <v>10</v>
      </c>
      <c r="D27" s="15"/>
      <c r="E27" s="29">
        <v>0.01</v>
      </c>
      <c r="F27" s="15">
        <v>33</v>
      </c>
      <c r="G27" s="15"/>
      <c r="H27" s="15"/>
      <c r="I27" s="15">
        <v>27</v>
      </c>
      <c r="J27" s="15"/>
      <c r="K27" s="58"/>
      <c r="L27" s="60">
        <v>20</v>
      </c>
      <c r="M27" s="45"/>
      <c r="N27" s="45"/>
      <c r="O27" s="45"/>
      <c r="P27" s="60">
        <v>20</v>
      </c>
      <c r="Q27" s="60">
        <v>20</v>
      </c>
      <c r="R27" s="46">
        <v>35</v>
      </c>
      <c r="S27" s="58"/>
      <c r="T27" s="60">
        <v>20</v>
      </c>
      <c r="U27" s="45">
        <v>33</v>
      </c>
      <c r="V27" s="45"/>
      <c r="W27" s="60">
        <v>20</v>
      </c>
      <c r="X27" s="60">
        <v>20</v>
      </c>
      <c r="Y27" s="68">
        <v>39</v>
      </c>
      <c r="Z27" s="68"/>
      <c r="AA27" s="76">
        <v>28</v>
      </c>
      <c r="AB27" s="34"/>
      <c r="AC27" s="16">
        <f>COUNTIF(D27:AB27,"&gt;0")</f>
        <v>13</v>
      </c>
      <c r="AD27" s="39">
        <f>COUNTIF(E27:Q27,"&gt;0.5")+COUNTIF(R27:Z27,"&gt;0.5")</f>
        <v>11</v>
      </c>
      <c r="AE27" s="25">
        <f>IF(AC27&gt;=$AE$2,ROUND(SUM(LARGE(AI27:BC27,{1,2,3,4,5,6,7,8,9,10,11,12,13,14,15})),0),B27)</f>
        <v>315</v>
      </c>
      <c r="AF27" s="25">
        <f>RANK(AE27,$AE$4:$AE$84)</f>
        <v>24</v>
      </c>
      <c r="AG27" s="20">
        <f>COUNTIF(F27:Z27,"20")</f>
        <v>6</v>
      </c>
      <c r="AH27" s="28">
        <f>AG27/AC27</f>
        <v>0.46153846153846156</v>
      </c>
      <c r="AI27" s="70">
        <f>F27</f>
        <v>33</v>
      </c>
      <c r="AJ27" s="70">
        <f>G27</f>
        <v>0</v>
      </c>
      <c r="AK27" s="70">
        <f>H27</f>
        <v>0</v>
      </c>
      <c r="AL27" s="70">
        <f>I27</f>
        <v>27</v>
      </c>
      <c r="AM27" s="70">
        <f>J27</f>
        <v>0</v>
      </c>
      <c r="AN27" s="70">
        <f>K27</f>
        <v>0</v>
      </c>
      <c r="AO27" s="70">
        <f>L27</f>
        <v>20</v>
      </c>
      <c r="AP27" s="70">
        <f>M27</f>
        <v>0</v>
      </c>
      <c r="AQ27" s="70">
        <f>N27</f>
        <v>0</v>
      </c>
      <c r="AR27" s="70">
        <f>O27</f>
        <v>0</v>
      </c>
      <c r="AS27" s="70">
        <f>P27</f>
        <v>20</v>
      </c>
      <c r="AT27" s="70">
        <f>Q27</f>
        <v>20</v>
      </c>
      <c r="AU27" s="72">
        <f>R27</f>
        <v>35</v>
      </c>
      <c r="AV27" s="70">
        <f>T27</f>
        <v>20</v>
      </c>
      <c r="AW27" s="70">
        <f>U27</f>
        <v>33</v>
      </c>
      <c r="AX27" s="70">
        <f>V27</f>
        <v>0</v>
      </c>
      <c r="AY27" s="70">
        <f>W27</f>
        <v>20</v>
      </c>
      <c r="AZ27" s="70">
        <f>X27</f>
        <v>20</v>
      </c>
      <c r="BA27" s="70">
        <f>Y27</f>
        <v>39</v>
      </c>
      <c r="BB27" s="72">
        <f>Z27</f>
        <v>0</v>
      </c>
      <c r="BC27" s="70">
        <f>AA27</f>
        <v>28</v>
      </c>
    </row>
    <row r="28" spans="1:59">
      <c r="A28" s="13">
        <f>RANK(B28,$B$4:$B$84)</f>
        <v>25</v>
      </c>
      <c r="B28" s="22">
        <f>ROUND(SUM(D28:AB28),0)</f>
        <v>309</v>
      </c>
      <c r="C28" s="14" t="s">
        <v>132</v>
      </c>
      <c r="D28" s="29">
        <v>0.01</v>
      </c>
      <c r="E28" s="29">
        <v>0.01</v>
      </c>
      <c r="F28" s="15">
        <v>25</v>
      </c>
      <c r="G28" s="15">
        <v>25</v>
      </c>
      <c r="H28" s="15"/>
      <c r="I28" s="15">
        <v>25</v>
      </c>
      <c r="J28" s="15"/>
      <c r="K28" s="57"/>
      <c r="L28" s="57">
        <v>24</v>
      </c>
      <c r="M28" s="45"/>
      <c r="N28" s="60">
        <v>20</v>
      </c>
      <c r="O28" s="45">
        <v>27</v>
      </c>
      <c r="P28" s="45">
        <v>35</v>
      </c>
      <c r="Q28" s="15"/>
      <c r="R28" s="60">
        <v>20</v>
      </c>
      <c r="S28" s="57"/>
      <c r="T28" s="15"/>
      <c r="U28" s="45">
        <v>27</v>
      </c>
      <c r="V28" s="45">
        <v>36</v>
      </c>
      <c r="W28" s="60">
        <v>20</v>
      </c>
      <c r="X28" s="68"/>
      <c r="Y28" s="68"/>
      <c r="Z28" s="68"/>
      <c r="AA28" s="76">
        <v>25</v>
      </c>
      <c r="AB28" s="33"/>
      <c r="AC28" s="16">
        <f>COUNTIF(D28:AB28,"&gt;0")</f>
        <v>14</v>
      </c>
      <c r="AD28" s="39">
        <f>COUNTIF(E28:Q28,"&gt;0.5")+COUNTIF(R28:Z28,"&gt;0.5")</f>
        <v>11</v>
      </c>
      <c r="AE28" s="25">
        <f>IF(AC28&gt;=$AE$2,ROUND(SUM(LARGE(AI28:BC28,{1,2,3,4,5,6,7,8,9,10,11,12,13,14,15})),0),B28)</f>
        <v>309</v>
      </c>
      <c r="AF28" s="25">
        <f>RANK(AE28,$AE$4:$AE$84)</f>
        <v>25</v>
      </c>
      <c r="AG28" s="20">
        <f>COUNTIF(F28:Z28,"20")</f>
        <v>3</v>
      </c>
      <c r="AH28" s="28">
        <f>AG28/AC28</f>
        <v>0.21428571428571427</v>
      </c>
      <c r="AI28" s="70">
        <f>F28</f>
        <v>25</v>
      </c>
      <c r="AJ28" s="70">
        <f>G28</f>
        <v>25</v>
      </c>
      <c r="AK28" s="70">
        <f>H28</f>
        <v>0</v>
      </c>
      <c r="AL28" s="70">
        <f>I28</f>
        <v>25</v>
      </c>
      <c r="AM28" s="70">
        <f>J28</f>
        <v>0</v>
      </c>
      <c r="AN28" s="70">
        <f>K28</f>
        <v>0</v>
      </c>
      <c r="AO28" s="70">
        <f>L28</f>
        <v>24</v>
      </c>
      <c r="AP28" s="70">
        <f>M28</f>
        <v>0</v>
      </c>
      <c r="AQ28" s="70">
        <f>N28</f>
        <v>20</v>
      </c>
      <c r="AR28" s="70">
        <f>O28</f>
        <v>27</v>
      </c>
      <c r="AS28" s="70">
        <f>P28</f>
        <v>35</v>
      </c>
      <c r="AT28" s="70">
        <f>Q28</f>
        <v>0</v>
      </c>
      <c r="AU28" s="72">
        <f>R28</f>
        <v>20</v>
      </c>
      <c r="AV28" s="70">
        <f>T28</f>
        <v>0</v>
      </c>
      <c r="AW28" s="70">
        <f>U28</f>
        <v>27</v>
      </c>
      <c r="AX28" s="70">
        <f>V28</f>
        <v>36</v>
      </c>
      <c r="AY28" s="70">
        <f>W28</f>
        <v>20</v>
      </c>
      <c r="AZ28" s="70">
        <f>X28</f>
        <v>0</v>
      </c>
      <c r="BA28" s="70">
        <f>Y28</f>
        <v>0</v>
      </c>
      <c r="BB28" s="72">
        <f>Z28</f>
        <v>0</v>
      </c>
      <c r="BC28" s="70">
        <f>AA28</f>
        <v>25</v>
      </c>
    </row>
    <row r="29" spans="1:59">
      <c r="A29" s="13">
        <f>RANK(B29,$B$4:$B$84)</f>
        <v>26</v>
      </c>
      <c r="B29" s="22">
        <f>ROUND(SUM(D29:AB29),0)</f>
        <v>295</v>
      </c>
      <c r="C29" s="14" t="s">
        <v>6</v>
      </c>
      <c r="D29" s="15"/>
      <c r="E29" s="65">
        <v>0.01</v>
      </c>
      <c r="F29" s="15">
        <v>35</v>
      </c>
      <c r="G29" s="60">
        <v>20</v>
      </c>
      <c r="H29" s="60">
        <v>20</v>
      </c>
      <c r="I29" s="15">
        <v>25</v>
      </c>
      <c r="J29" s="60">
        <v>20</v>
      </c>
      <c r="K29" s="57"/>
      <c r="L29" s="45"/>
      <c r="M29" s="60">
        <v>20</v>
      </c>
      <c r="N29" s="60">
        <v>20</v>
      </c>
      <c r="O29" s="15">
        <v>35</v>
      </c>
      <c r="P29" s="45"/>
      <c r="Q29" s="60">
        <v>20</v>
      </c>
      <c r="R29" s="46"/>
      <c r="S29" s="57"/>
      <c r="T29" s="60">
        <v>20</v>
      </c>
      <c r="U29" s="60">
        <v>20</v>
      </c>
      <c r="V29" s="15"/>
      <c r="W29" s="68"/>
      <c r="X29" s="68"/>
      <c r="Y29" s="60">
        <v>20</v>
      </c>
      <c r="Z29" s="60">
        <v>20</v>
      </c>
      <c r="AA29" s="77"/>
      <c r="AB29" s="34"/>
      <c r="AC29" s="16">
        <f>COUNTIF(D29:AB29,"&gt;0")</f>
        <v>14</v>
      </c>
      <c r="AD29" s="39">
        <f>COUNTIF(E29:Q29,"&gt;0.5")+COUNTIF(R29:Z29,"&gt;0.5")</f>
        <v>13</v>
      </c>
      <c r="AE29" s="25">
        <f>IF(AC29&gt;=$AE$2,ROUND(SUM(LARGE(AI29:BC29,{1,2,3,4,5,6,7,8,9,10,11,12,13,14,15})),0),B29)</f>
        <v>295</v>
      </c>
      <c r="AF29" s="25">
        <f>RANK(AE29,$AE$4:$AE$84)</f>
        <v>26</v>
      </c>
      <c r="AG29" s="20">
        <f>COUNTIF(F29:Z29,"20")+1</f>
        <v>11</v>
      </c>
      <c r="AH29" s="28">
        <f>AG29/AC29</f>
        <v>0.7857142857142857</v>
      </c>
      <c r="AI29" s="70">
        <f>F29</f>
        <v>35</v>
      </c>
      <c r="AJ29" s="70">
        <f>G29</f>
        <v>20</v>
      </c>
      <c r="AK29" s="70">
        <f>H29</f>
        <v>20</v>
      </c>
      <c r="AL29" s="70">
        <f>I29</f>
        <v>25</v>
      </c>
      <c r="AM29" s="70">
        <f>J29</f>
        <v>20</v>
      </c>
      <c r="AN29" s="70">
        <f>K29</f>
        <v>0</v>
      </c>
      <c r="AO29" s="70">
        <f>L29</f>
        <v>0</v>
      </c>
      <c r="AP29" s="70">
        <f>M29</f>
        <v>20</v>
      </c>
      <c r="AQ29" s="70">
        <f>N29</f>
        <v>20</v>
      </c>
      <c r="AR29" s="70">
        <f>O29</f>
        <v>35</v>
      </c>
      <c r="AS29" s="70">
        <f>P29</f>
        <v>0</v>
      </c>
      <c r="AT29" s="70">
        <f>Q29</f>
        <v>20</v>
      </c>
      <c r="AU29" s="72">
        <f>R29</f>
        <v>0</v>
      </c>
      <c r="AV29" s="70">
        <f>T29</f>
        <v>20</v>
      </c>
      <c r="AW29" s="70">
        <f>U29</f>
        <v>20</v>
      </c>
      <c r="AX29" s="70">
        <f>V29</f>
        <v>0</v>
      </c>
      <c r="AY29" s="70">
        <f>W29</f>
        <v>0</v>
      </c>
      <c r="AZ29" s="70">
        <f>X29</f>
        <v>0</v>
      </c>
      <c r="BA29" s="70">
        <f>Y29</f>
        <v>20</v>
      </c>
      <c r="BB29" s="72">
        <f>Z29</f>
        <v>20</v>
      </c>
      <c r="BC29" s="70">
        <f>AA29</f>
        <v>0</v>
      </c>
    </row>
    <row r="30" spans="1:59">
      <c r="A30" s="13">
        <f>RANK(B30,$B$4:$B$84)</f>
        <v>27</v>
      </c>
      <c r="B30" s="22">
        <f>ROUND(SUM(D30:AB30),0)</f>
        <v>266</v>
      </c>
      <c r="C30" s="21" t="s">
        <v>90</v>
      </c>
      <c r="D30" s="65">
        <v>0.01</v>
      </c>
      <c r="E30" s="65">
        <v>0.01</v>
      </c>
      <c r="F30" s="15">
        <v>25</v>
      </c>
      <c r="G30" s="15"/>
      <c r="H30" s="60">
        <v>20</v>
      </c>
      <c r="I30" s="60">
        <v>20</v>
      </c>
      <c r="J30" s="60">
        <v>20</v>
      </c>
      <c r="K30" s="57"/>
      <c r="L30" s="45"/>
      <c r="M30" s="60">
        <v>20</v>
      </c>
      <c r="N30" s="60">
        <v>20</v>
      </c>
      <c r="O30" s="60">
        <v>20</v>
      </c>
      <c r="P30" s="45"/>
      <c r="Q30" s="60">
        <v>20</v>
      </c>
      <c r="R30" s="60">
        <v>20</v>
      </c>
      <c r="S30" s="57"/>
      <c r="T30" s="45"/>
      <c r="U30" s="45"/>
      <c r="V30" s="45"/>
      <c r="W30" s="60">
        <v>20</v>
      </c>
      <c r="X30" s="68">
        <v>36</v>
      </c>
      <c r="Y30" s="68"/>
      <c r="Z30" s="68">
        <v>25</v>
      </c>
      <c r="AA30" s="76"/>
      <c r="AB30" s="33"/>
      <c r="AC30" s="16">
        <f>COUNTIF(D30:AB30,"&gt;0")</f>
        <v>14</v>
      </c>
      <c r="AD30" s="39">
        <f>COUNTIF(E30:Q30,"&gt;0.5")+COUNTIF(R30:Z30,"&gt;0.5")</f>
        <v>12</v>
      </c>
      <c r="AE30" s="25">
        <f>IF(AC30&gt;=$AE$2,ROUND(SUM(LARGE(AI30:BC30,{1,2,3,4,5,6,7,8,9,10,11,12,13,14,15})),0),B30)</f>
        <v>266</v>
      </c>
      <c r="AF30" s="25">
        <f>RANK(AE30,$AE$4:$AE$84)</f>
        <v>27</v>
      </c>
      <c r="AG30" s="20">
        <f>COUNTIF(F30:Z30,"20")+2</f>
        <v>11</v>
      </c>
      <c r="AH30" s="28">
        <f>AG30/AC30</f>
        <v>0.7857142857142857</v>
      </c>
      <c r="AI30" s="70">
        <f>F30</f>
        <v>25</v>
      </c>
      <c r="AJ30" s="70">
        <f>G30</f>
        <v>0</v>
      </c>
      <c r="AK30" s="70">
        <f>H30</f>
        <v>20</v>
      </c>
      <c r="AL30" s="70">
        <f>I30</f>
        <v>20</v>
      </c>
      <c r="AM30" s="70">
        <f>J30</f>
        <v>20</v>
      </c>
      <c r="AN30" s="70">
        <f>K30</f>
        <v>0</v>
      </c>
      <c r="AO30" s="70">
        <f>L30</f>
        <v>0</v>
      </c>
      <c r="AP30" s="70">
        <f>M30</f>
        <v>20</v>
      </c>
      <c r="AQ30" s="70">
        <f>N30</f>
        <v>20</v>
      </c>
      <c r="AR30" s="70">
        <f>O30</f>
        <v>20</v>
      </c>
      <c r="AS30" s="70">
        <f>P30</f>
        <v>0</v>
      </c>
      <c r="AT30" s="70">
        <f>Q30</f>
        <v>20</v>
      </c>
      <c r="AU30" s="72">
        <f>R30</f>
        <v>20</v>
      </c>
      <c r="AV30" s="70">
        <f>T30</f>
        <v>0</v>
      </c>
      <c r="AW30" s="70">
        <f>U30</f>
        <v>0</v>
      </c>
      <c r="AX30" s="70">
        <f>V30</f>
        <v>0</v>
      </c>
      <c r="AY30" s="70">
        <f>W30</f>
        <v>20</v>
      </c>
      <c r="AZ30" s="70">
        <f>X30</f>
        <v>36</v>
      </c>
      <c r="BA30" s="70">
        <f>Y30</f>
        <v>0</v>
      </c>
      <c r="BB30" s="72">
        <f>Z30</f>
        <v>25</v>
      </c>
      <c r="BC30" s="70">
        <f>AA30</f>
        <v>0</v>
      </c>
    </row>
    <row r="31" spans="1:59">
      <c r="A31" s="13">
        <f>RANK(B31,$B$4:$B$84)</f>
        <v>28</v>
      </c>
      <c r="B31" s="22">
        <f>ROUND(SUM(D31:AB31),0)</f>
        <v>262</v>
      </c>
      <c r="C31" s="14" t="s">
        <v>130</v>
      </c>
      <c r="D31" s="29"/>
      <c r="E31" s="29">
        <v>0.01</v>
      </c>
      <c r="F31" s="15">
        <v>36</v>
      </c>
      <c r="G31" s="15">
        <v>25</v>
      </c>
      <c r="H31" s="15">
        <v>28</v>
      </c>
      <c r="I31" s="15">
        <v>25</v>
      </c>
      <c r="J31" s="15"/>
      <c r="K31" s="57"/>
      <c r="L31" s="15">
        <v>29</v>
      </c>
      <c r="M31" s="15">
        <v>32</v>
      </c>
      <c r="N31" s="45">
        <v>33</v>
      </c>
      <c r="O31" s="45"/>
      <c r="P31" s="45"/>
      <c r="Q31" s="15"/>
      <c r="R31" s="46">
        <v>34</v>
      </c>
      <c r="S31" s="58"/>
      <c r="T31" s="45"/>
      <c r="U31" s="45"/>
      <c r="V31" s="60">
        <v>20</v>
      </c>
      <c r="W31" s="68"/>
      <c r="X31" s="68"/>
      <c r="Y31" s="68"/>
      <c r="Z31" s="68"/>
      <c r="AA31" s="76"/>
      <c r="AB31" s="34"/>
      <c r="AC31" s="16">
        <f>COUNTIF(D31:AB31,"&gt;0")</f>
        <v>10</v>
      </c>
      <c r="AD31" s="39">
        <f>COUNTIF(E31:Q31,"&gt;0.5")+COUNTIF(R31:Z31,"&gt;0.5")</f>
        <v>9</v>
      </c>
      <c r="AE31" s="25">
        <f>IF(AC31&gt;=$AE$2,ROUND(SUM(LARGE(AI31:BC31,{1,2,3,4,5,6,7,8,9,10,11,12,13,14,15})),0),B31)</f>
        <v>262</v>
      </c>
      <c r="AF31" s="25">
        <f>RANK(AE31,$AE$4:$AE$84)</f>
        <v>28</v>
      </c>
      <c r="AG31" s="20">
        <f>COUNTIF(F31:Z31,"20")</f>
        <v>1</v>
      </c>
      <c r="AH31" s="28">
        <f>AG31/AC31</f>
        <v>0.1</v>
      </c>
      <c r="AI31" s="70">
        <f>F31</f>
        <v>36</v>
      </c>
      <c r="AJ31" s="70">
        <f>G31</f>
        <v>25</v>
      </c>
      <c r="AK31" s="70">
        <f>H31</f>
        <v>28</v>
      </c>
      <c r="AL31" s="70">
        <f>I31</f>
        <v>25</v>
      </c>
      <c r="AM31" s="70">
        <f>J31</f>
        <v>0</v>
      </c>
      <c r="AN31" s="70">
        <f>K31</f>
        <v>0</v>
      </c>
      <c r="AO31" s="70">
        <f>L31</f>
        <v>29</v>
      </c>
      <c r="AP31" s="70">
        <f>M31</f>
        <v>32</v>
      </c>
      <c r="AQ31" s="70">
        <f>N31</f>
        <v>33</v>
      </c>
      <c r="AR31" s="70">
        <f>O31</f>
        <v>0</v>
      </c>
      <c r="AS31" s="70">
        <f>P31</f>
        <v>0</v>
      </c>
      <c r="AT31" s="70">
        <f>Q31</f>
        <v>0</v>
      </c>
      <c r="AU31" s="72">
        <f>R31</f>
        <v>34</v>
      </c>
      <c r="AV31" s="70">
        <f>T31</f>
        <v>0</v>
      </c>
      <c r="AW31" s="70">
        <f>U31</f>
        <v>0</v>
      </c>
      <c r="AX31" s="70">
        <f>V31</f>
        <v>20</v>
      </c>
      <c r="AY31" s="70">
        <f>W31</f>
        <v>0</v>
      </c>
      <c r="AZ31" s="70">
        <f>X31</f>
        <v>0</v>
      </c>
      <c r="BA31" s="70">
        <f>Y31</f>
        <v>0</v>
      </c>
      <c r="BB31" s="72">
        <f>Z31</f>
        <v>0</v>
      </c>
      <c r="BC31" s="70">
        <f>AA31</f>
        <v>0</v>
      </c>
    </row>
    <row r="32" spans="1:59">
      <c r="A32" s="13">
        <f>RANK(B32,$B$4:$B$84)</f>
        <v>29</v>
      </c>
      <c r="B32" s="22">
        <f>ROUND(SUM(D32:AB32),0)</f>
        <v>260</v>
      </c>
      <c r="C32" s="14" t="s">
        <v>71</v>
      </c>
      <c r="D32" s="15"/>
      <c r="E32" s="65">
        <v>0.01</v>
      </c>
      <c r="F32" s="15"/>
      <c r="G32" s="15"/>
      <c r="H32" s="60">
        <v>20</v>
      </c>
      <c r="I32" s="15">
        <v>25</v>
      </c>
      <c r="J32" s="15"/>
      <c r="K32" s="57"/>
      <c r="L32" s="60">
        <v>20</v>
      </c>
      <c r="M32" s="15">
        <v>25</v>
      </c>
      <c r="N32" s="45"/>
      <c r="O32" s="45">
        <v>32</v>
      </c>
      <c r="P32" s="60">
        <v>20</v>
      </c>
      <c r="Q32" s="45"/>
      <c r="R32" s="46">
        <v>25</v>
      </c>
      <c r="S32" s="57"/>
      <c r="T32" s="60">
        <v>20</v>
      </c>
      <c r="U32" s="45">
        <v>29</v>
      </c>
      <c r="V32" s="45"/>
      <c r="W32" s="57">
        <v>24</v>
      </c>
      <c r="X32" s="68"/>
      <c r="Y32" s="68"/>
      <c r="Z32" s="60">
        <v>20</v>
      </c>
      <c r="AA32" s="76"/>
      <c r="AB32" s="33"/>
      <c r="AC32" s="16">
        <f>COUNTIF(D32:AB32,"&gt;0")</f>
        <v>12</v>
      </c>
      <c r="AD32" s="39">
        <f>COUNTIF(E32:Q32,"&gt;0.5")+COUNTIF(R32:Z32,"&gt;0.5")</f>
        <v>11</v>
      </c>
      <c r="AE32" s="25">
        <f>IF(AC32&gt;=$AE$2,ROUND(SUM(LARGE(AI32:BC32,{1,2,3,4,5,6,7,8,9,10,11,12,13,14,15})),0),B32)</f>
        <v>260</v>
      </c>
      <c r="AF32" s="25">
        <f>RANK(AE32,$AE$4:$AE$84)</f>
        <v>29</v>
      </c>
      <c r="AG32" s="20">
        <f>COUNTIF(F32:Z32,"20")+1</f>
        <v>6</v>
      </c>
      <c r="AH32" s="28">
        <f>AG32/AC32</f>
        <v>0.5</v>
      </c>
      <c r="AI32" s="70">
        <f>F32</f>
        <v>0</v>
      </c>
      <c r="AJ32" s="70">
        <f>G32</f>
        <v>0</v>
      </c>
      <c r="AK32" s="70">
        <f>H32</f>
        <v>20</v>
      </c>
      <c r="AL32" s="70">
        <f>I32</f>
        <v>25</v>
      </c>
      <c r="AM32" s="70">
        <f>J32</f>
        <v>0</v>
      </c>
      <c r="AN32" s="70">
        <f>K32</f>
        <v>0</v>
      </c>
      <c r="AO32" s="70">
        <f>L32</f>
        <v>20</v>
      </c>
      <c r="AP32" s="70">
        <f>M32</f>
        <v>25</v>
      </c>
      <c r="AQ32" s="70">
        <f>N32</f>
        <v>0</v>
      </c>
      <c r="AR32" s="70">
        <f>O32</f>
        <v>32</v>
      </c>
      <c r="AS32" s="70">
        <f>P32</f>
        <v>20</v>
      </c>
      <c r="AT32" s="70">
        <f>Q32</f>
        <v>0</v>
      </c>
      <c r="AU32" s="72">
        <f>R32</f>
        <v>25</v>
      </c>
      <c r="AV32" s="70">
        <f>T32</f>
        <v>20</v>
      </c>
      <c r="AW32" s="70">
        <f>U32</f>
        <v>29</v>
      </c>
      <c r="AX32" s="70">
        <f>V32</f>
        <v>0</v>
      </c>
      <c r="AY32" s="70">
        <f>W32</f>
        <v>24</v>
      </c>
      <c r="AZ32" s="70">
        <f>X32</f>
        <v>0</v>
      </c>
      <c r="BA32" s="70">
        <f>Y32</f>
        <v>0</v>
      </c>
      <c r="BB32" s="72">
        <f>Z32</f>
        <v>20</v>
      </c>
      <c r="BC32" s="70">
        <f>AA32</f>
        <v>0</v>
      </c>
    </row>
    <row r="33" spans="1:55">
      <c r="A33" s="13">
        <f>RANK(B33,$B$4:$B$84)</f>
        <v>30</v>
      </c>
      <c r="B33" s="22">
        <f>ROUND(SUM(D33:AB33),0)</f>
        <v>258</v>
      </c>
      <c r="C33" s="14" t="s">
        <v>36</v>
      </c>
      <c r="D33" s="15"/>
      <c r="E33" s="29">
        <v>0.01</v>
      </c>
      <c r="F33" s="15"/>
      <c r="G33" s="15"/>
      <c r="H33" s="15"/>
      <c r="I33" s="60">
        <v>20</v>
      </c>
      <c r="J33" s="15"/>
      <c r="K33" s="57"/>
      <c r="L33" s="45"/>
      <c r="M33" s="45">
        <v>25</v>
      </c>
      <c r="N33" s="60">
        <v>20</v>
      </c>
      <c r="O33" s="45">
        <v>31</v>
      </c>
      <c r="P33" s="45">
        <v>31</v>
      </c>
      <c r="Q33" s="15"/>
      <c r="R33" s="60">
        <v>20</v>
      </c>
      <c r="S33" s="57"/>
      <c r="T33" s="15">
        <v>40</v>
      </c>
      <c r="U33" s="45">
        <v>31</v>
      </c>
      <c r="V33" s="60">
        <v>20</v>
      </c>
      <c r="W33" s="60">
        <v>20</v>
      </c>
      <c r="X33" s="68"/>
      <c r="Y33" s="68"/>
      <c r="Z33" s="68"/>
      <c r="AA33" s="76"/>
      <c r="AB33" s="33"/>
      <c r="AC33" s="16">
        <f>COUNTIF(D33:AB33,"&gt;0")</f>
        <v>11</v>
      </c>
      <c r="AD33" s="39">
        <f>COUNTIF(E33:Q33,"&gt;0.5")+COUNTIF(R33:Z33,"&gt;0.5")</f>
        <v>10</v>
      </c>
      <c r="AE33" s="25">
        <f>IF(AC33&gt;=$AE$2,ROUND(SUM(LARGE(AI33:BC33,{1,2,3,4,5,6,7,8,9,10,11,12,13,14,15})),0),B33)</f>
        <v>258</v>
      </c>
      <c r="AF33" s="25">
        <f>RANK(AE33,$AE$4:$AE$84)</f>
        <v>30</v>
      </c>
      <c r="AG33" s="20">
        <f>COUNTIF(F33:Z33,"20")</f>
        <v>5</v>
      </c>
      <c r="AH33" s="28">
        <f>AG33/AC33</f>
        <v>0.45454545454545453</v>
      </c>
      <c r="AI33" s="70">
        <f>F33</f>
        <v>0</v>
      </c>
      <c r="AJ33" s="70">
        <f>G33</f>
        <v>0</v>
      </c>
      <c r="AK33" s="70">
        <f>H33</f>
        <v>0</v>
      </c>
      <c r="AL33" s="70">
        <f>I33</f>
        <v>20</v>
      </c>
      <c r="AM33" s="70">
        <f>J33</f>
        <v>0</v>
      </c>
      <c r="AN33" s="70">
        <f>K33</f>
        <v>0</v>
      </c>
      <c r="AO33" s="70">
        <f>L33</f>
        <v>0</v>
      </c>
      <c r="AP33" s="70">
        <f>M33</f>
        <v>25</v>
      </c>
      <c r="AQ33" s="70">
        <f>N33</f>
        <v>20</v>
      </c>
      <c r="AR33" s="70">
        <f>O33</f>
        <v>31</v>
      </c>
      <c r="AS33" s="70">
        <f>P33</f>
        <v>31</v>
      </c>
      <c r="AT33" s="70">
        <f>Q33</f>
        <v>0</v>
      </c>
      <c r="AU33" s="72">
        <f>R33</f>
        <v>20</v>
      </c>
      <c r="AV33" s="70">
        <f>T33</f>
        <v>40</v>
      </c>
      <c r="AW33" s="70">
        <f>U33</f>
        <v>31</v>
      </c>
      <c r="AX33" s="70">
        <f>V33</f>
        <v>20</v>
      </c>
      <c r="AY33" s="70">
        <f>W33</f>
        <v>20</v>
      </c>
      <c r="AZ33" s="70">
        <f>X33</f>
        <v>0</v>
      </c>
      <c r="BA33" s="70">
        <f>Y33</f>
        <v>0</v>
      </c>
      <c r="BB33" s="72">
        <f>Z33</f>
        <v>0</v>
      </c>
      <c r="BC33" s="70">
        <f>AA33</f>
        <v>0</v>
      </c>
    </row>
    <row r="34" spans="1:55">
      <c r="A34" s="13">
        <f>RANK(B34,$B$4:$B$84)</f>
        <v>31</v>
      </c>
      <c r="B34" s="22">
        <f>ROUND(SUM(D34:AB34),0)</f>
        <v>256</v>
      </c>
      <c r="C34" s="14" t="s">
        <v>44</v>
      </c>
      <c r="D34" s="15"/>
      <c r="E34" s="29"/>
      <c r="F34" s="15"/>
      <c r="G34" s="15"/>
      <c r="H34" s="60">
        <v>20</v>
      </c>
      <c r="I34" s="15">
        <v>40</v>
      </c>
      <c r="J34" s="15">
        <v>32</v>
      </c>
      <c r="K34" s="57"/>
      <c r="L34" s="45"/>
      <c r="M34" s="45"/>
      <c r="N34" s="45"/>
      <c r="O34" s="45"/>
      <c r="P34" s="45">
        <v>33</v>
      </c>
      <c r="Q34" s="45"/>
      <c r="R34" s="45">
        <v>27</v>
      </c>
      <c r="S34" s="57"/>
      <c r="T34" s="45">
        <v>25</v>
      </c>
      <c r="U34" s="45">
        <v>40</v>
      </c>
      <c r="V34" s="45">
        <v>39</v>
      </c>
      <c r="W34" s="68"/>
      <c r="X34" s="68"/>
      <c r="Y34" s="68"/>
      <c r="Z34" s="68"/>
      <c r="AA34" s="76"/>
      <c r="AB34" s="33"/>
      <c r="AC34" s="16">
        <f>COUNTIF(D34:AB34,"&gt;0")</f>
        <v>8</v>
      </c>
      <c r="AD34" s="39">
        <f>COUNTIF(E34:Q34,"&gt;0.5")+COUNTIF(R34:Z34,"&gt;0.5")</f>
        <v>8</v>
      </c>
      <c r="AE34" s="25">
        <f>IF(AC34&gt;=$AE$2,ROUND(SUM(LARGE(AI34:BC34,{1,2,3,4,5,6,7,8,9,10,11,12,13,14,15})),0),B34)</f>
        <v>256</v>
      </c>
      <c r="AF34" s="25">
        <f>RANK(AE34,$AE$4:$AE$84)</f>
        <v>31</v>
      </c>
      <c r="AG34" s="20">
        <f>COUNTIF(F34:Z34,"20")</f>
        <v>1</v>
      </c>
      <c r="AH34" s="28">
        <f>AG34/AC34</f>
        <v>0.125</v>
      </c>
      <c r="AI34" s="70">
        <f>F34</f>
        <v>0</v>
      </c>
      <c r="AJ34" s="70">
        <f>G34</f>
        <v>0</v>
      </c>
      <c r="AK34" s="70">
        <f>H34</f>
        <v>20</v>
      </c>
      <c r="AL34" s="70">
        <f>I34</f>
        <v>40</v>
      </c>
      <c r="AM34" s="70">
        <f>J34</f>
        <v>32</v>
      </c>
      <c r="AN34" s="70">
        <f>K34</f>
        <v>0</v>
      </c>
      <c r="AO34" s="70">
        <f>L34</f>
        <v>0</v>
      </c>
      <c r="AP34" s="70">
        <f>M34</f>
        <v>0</v>
      </c>
      <c r="AQ34" s="70">
        <f>N34</f>
        <v>0</v>
      </c>
      <c r="AR34" s="70">
        <f>O34</f>
        <v>0</v>
      </c>
      <c r="AS34" s="70">
        <f>P34</f>
        <v>33</v>
      </c>
      <c r="AT34" s="70">
        <f>Q34</f>
        <v>0</v>
      </c>
      <c r="AU34" s="72">
        <f>R34</f>
        <v>27</v>
      </c>
      <c r="AV34" s="70">
        <f>T34</f>
        <v>25</v>
      </c>
      <c r="AW34" s="70">
        <f>U34</f>
        <v>40</v>
      </c>
      <c r="AX34" s="70">
        <f>V34</f>
        <v>39</v>
      </c>
      <c r="AY34" s="70">
        <f>W34</f>
        <v>0</v>
      </c>
      <c r="AZ34" s="70">
        <f>X34</f>
        <v>0</v>
      </c>
      <c r="BA34" s="70">
        <f>Y34</f>
        <v>0</v>
      </c>
      <c r="BB34" s="72">
        <f>Z34</f>
        <v>0</v>
      </c>
      <c r="BC34" s="70">
        <f>AA34</f>
        <v>0</v>
      </c>
    </row>
    <row r="35" spans="1:55">
      <c r="A35" s="13">
        <f>RANK(B35,$B$4:$B$84)</f>
        <v>32</v>
      </c>
      <c r="B35" s="22">
        <f>ROUND(SUM(D35:AB35),0)</f>
        <v>246</v>
      </c>
      <c r="C35" s="14" t="s">
        <v>82</v>
      </c>
      <c r="D35" s="29">
        <v>0.01</v>
      </c>
      <c r="E35" s="29">
        <v>0.01</v>
      </c>
      <c r="F35" s="15">
        <v>39</v>
      </c>
      <c r="G35" s="60">
        <v>20</v>
      </c>
      <c r="H35" s="15">
        <v>34</v>
      </c>
      <c r="I35" s="15">
        <v>34</v>
      </c>
      <c r="J35" s="15">
        <v>29</v>
      </c>
      <c r="K35" s="57"/>
      <c r="L35" s="45"/>
      <c r="M35" s="45"/>
      <c r="N35" s="45"/>
      <c r="O35" s="45"/>
      <c r="P35" s="45">
        <v>25</v>
      </c>
      <c r="Q35" s="45"/>
      <c r="R35" s="46"/>
      <c r="S35" s="57"/>
      <c r="T35" s="45"/>
      <c r="U35" s="45">
        <v>36</v>
      </c>
      <c r="V35" s="45"/>
      <c r="W35" s="68">
        <v>29</v>
      </c>
      <c r="X35" s="68"/>
      <c r="Y35" s="68"/>
      <c r="Z35" s="69"/>
      <c r="AA35" s="76"/>
      <c r="AB35" s="33"/>
      <c r="AC35" s="16">
        <f>COUNTIF(D35:AB35,"&gt;0")</f>
        <v>10</v>
      </c>
      <c r="AD35" s="39">
        <f>COUNTIF(E35:Q35,"&gt;0.5")+COUNTIF(R35:Z35,"&gt;0.5")</f>
        <v>8</v>
      </c>
      <c r="AE35" s="25">
        <f>IF(AC35&gt;=$AE$2,ROUND(SUM(LARGE(AI35:BC35,{1,2,3,4,5,6,7,8,9,10,11,12,13,14,15})),0),B35)</f>
        <v>246</v>
      </c>
      <c r="AF35" s="25">
        <f>RANK(AE35,$AE$4:$AE$84)</f>
        <v>32</v>
      </c>
      <c r="AG35" s="40"/>
      <c r="AH35" s="41"/>
      <c r="AI35" s="70">
        <f>F35</f>
        <v>39</v>
      </c>
      <c r="AJ35" s="70">
        <f>G35</f>
        <v>20</v>
      </c>
      <c r="AK35" s="70">
        <f>H35</f>
        <v>34</v>
      </c>
      <c r="AL35" s="70">
        <f>I35</f>
        <v>34</v>
      </c>
      <c r="AM35" s="70">
        <f>J35</f>
        <v>29</v>
      </c>
      <c r="AN35" s="70">
        <f>K35</f>
        <v>0</v>
      </c>
      <c r="AO35" s="70">
        <f>L35</f>
        <v>0</v>
      </c>
      <c r="AP35" s="70">
        <f>M35</f>
        <v>0</v>
      </c>
      <c r="AQ35" s="70">
        <f>N35</f>
        <v>0</v>
      </c>
      <c r="AR35" s="70">
        <f>O35</f>
        <v>0</v>
      </c>
      <c r="AS35" s="70">
        <f>P35</f>
        <v>25</v>
      </c>
      <c r="AT35" s="70">
        <f>Q35</f>
        <v>0</v>
      </c>
      <c r="AU35" s="72">
        <f>R35</f>
        <v>0</v>
      </c>
      <c r="AV35" s="70">
        <f>T35</f>
        <v>0</v>
      </c>
      <c r="AW35" s="70">
        <f>U35</f>
        <v>36</v>
      </c>
      <c r="AX35" s="70">
        <f>V35</f>
        <v>0</v>
      </c>
      <c r="AY35" s="70">
        <f>W35</f>
        <v>29</v>
      </c>
      <c r="AZ35" s="70">
        <f>X35</f>
        <v>0</v>
      </c>
      <c r="BA35" s="70">
        <f>Y35</f>
        <v>0</v>
      </c>
      <c r="BB35" s="72">
        <f>Z35</f>
        <v>0</v>
      </c>
      <c r="BC35" s="70">
        <f>AA35</f>
        <v>0</v>
      </c>
    </row>
    <row r="36" spans="1:55">
      <c r="A36" s="13">
        <f>RANK(B36,$B$4:$B$84)</f>
        <v>33</v>
      </c>
      <c r="B36" s="22">
        <f>ROUND(SUM(D36:AB36),0)</f>
        <v>245</v>
      </c>
      <c r="C36" s="14" t="s">
        <v>9</v>
      </c>
      <c r="D36" s="29"/>
      <c r="E36" s="29">
        <v>0.01</v>
      </c>
      <c r="F36" s="15"/>
      <c r="G36" s="15">
        <v>34</v>
      </c>
      <c r="H36" s="15"/>
      <c r="I36" s="15">
        <v>28</v>
      </c>
      <c r="J36" s="60">
        <v>20</v>
      </c>
      <c r="K36" s="57"/>
      <c r="L36" s="45">
        <v>25</v>
      </c>
      <c r="M36" s="45">
        <v>25</v>
      </c>
      <c r="N36" s="15"/>
      <c r="O36" s="45"/>
      <c r="P36" s="45"/>
      <c r="Q36" s="45"/>
      <c r="R36" s="60">
        <v>20</v>
      </c>
      <c r="S36" s="58"/>
      <c r="T36" s="60">
        <v>20</v>
      </c>
      <c r="U36" s="45"/>
      <c r="V36" s="60">
        <v>20</v>
      </c>
      <c r="W36" s="57">
        <v>24</v>
      </c>
      <c r="X36" s="68"/>
      <c r="Y36" s="68"/>
      <c r="Z36" s="68">
        <v>29</v>
      </c>
      <c r="AA36" s="76"/>
      <c r="AB36" s="33"/>
      <c r="AC36" s="16">
        <f>COUNTIF(D36:AB36,"&gt;0")</f>
        <v>11</v>
      </c>
      <c r="AD36" s="39">
        <f>COUNTIF(E36:Q36,"&gt;0.5")+COUNTIF(R36:Z36,"&gt;0.5")</f>
        <v>10</v>
      </c>
      <c r="AE36" s="25">
        <f>IF(AC36&gt;=$AE$2,ROUND(SUM(LARGE(AI36:BC36,{1,2,3,4,5,6,7,8,9,10,11,12,13,14,15})),0),B36)</f>
        <v>245</v>
      </c>
      <c r="AF36" s="25">
        <f>RANK(AE36,$AE$4:$AE$84)</f>
        <v>33</v>
      </c>
      <c r="AG36" s="20">
        <f>COUNTIF(F36:Z36,"20")</f>
        <v>4</v>
      </c>
      <c r="AH36" s="28">
        <f>AG36/AC36</f>
        <v>0.36363636363636365</v>
      </c>
      <c r="AI36" s="70">
        <f>F36</f>
        <v>0</v>
      </c>
      <c r="AJ36" s="70">
        <f>G36</f>
        <v>34</v>
      </c>
      <c r="AK36" s="70">
        <f>H36</f>
        <v>0</v>
      </c>
      <c r="AL36" s="70">
        <f>I36</f>
        <v>28</v>
      </c>
      <c r="AM36" s="70">
        <f>J36</f>
        <v>20</v>
      </c>
      <c r="AN36" s="70">
        <f>K36</f>
        <v>0</v>
      </c>
      <c r="AO36" s="70">
        <f>L36</f>
        <v>25</v>
      </c>
      <c r="AP36" s="70">
        <f>M36</f>
        <v>25</v>
      </c>
      <c r="AQ36" s="70">
        <f>N36</f>
        <v>0</v>
      </c>
      <c r="AR36" s="70">
        <f>O36</f>
        <v>0</v>
      </c>
      <c r="AS36" s="70">
        <f>P36</f>
        <v>0</v>
      </c>
      <c r="AT36" s="70">
        <f>Q36</f>
        <v>0</v>
      </c>
      <c r="AU36" s="72">
        <f>R36</f>
        <v>20</v>
      </c>
      <c r="AV36" s="70">
        <f>T36</f>
        <v>20</v>
      </c>
      <c r="AW36" s="70">
        <f>U36</f>
        <v>0</v>
      </c>
      <c r="AX36" s="70">
        <f>V36</f>
        <v>20</v>
      </c>
      <c r="AY36" s="70">
        <f>W36</f>
        <v>24</v>
      </c>
      <c r="AZ36" s="70">
        <f>X36</f>
        <v>0</v>
      </c>
      <c r="BA36" s="70">
        <f>Y36</f>
        <v>0</v>
      </c>
      <c r="BB36" s="72">
        <f>Z36</f>
        <v>29</v>
      </c>
      <c r="BC36" s="70">
        <f>AA36</f>
        <v>0</v>
      </c>
    </row>
    <row r="37" spans="1:55">
      <c r="A37" s="13">
        <f>RANK(B37,$B$4:$B$84)</f>
        <v>34</v>
      </c>
      <c r="B37" s="22">
        <f>ROUND(SUM(D37:AB37),0)</f>
        <v>238</v>
      </c>
      <c r="C37" s="21" t="s">
        <v>92</v>
      </c>
      <c r="D37" s="29">
        <v>0.01</v>
      </c>
      <c r="E37" s="65">
        <v>0.01</v>
      </c>
      <c r="F37" s="15"/>
      <c r="G37" s="15"/>
      <c r="H37" s="60">
        <v>20</v>
      </c>
      <c r="I37" s="15">
        <v>25</v>
      </c>
      <c r="J37" s="15"/>
      <c r="K37" s="57"/>
      <c r="L37" s="45">
        <v>27</v>
      </c>
      <c r="M37" s="45">
        <v>25</v>
      </c>
      <c r="N37" s="45"/>
      <c r="O37" s="45">
        <v>28</v>
      </c>
      <c r="P37" s="45"/>
      <c r="Q37" s="45"/>
      <c r="R37" s="60">
        <v>20</v>
      </c>
      <c r="S37" s="57"/>
      <c r="T37" s="15">
        <v>39</v>
      </c>
      <c r="U37" s="45">
        <v>29</v>
      </c>
      <c r="V37" s="45"/>
      <c r="W37" s="68"/>
      <c r="X37" s="68"/>
      <c r="Y37" s="68"/>
      <c r="Z37" s="68">
        <v>25</v>
      </c>
      <c r="AA37" s="76"/>
      <c r="AB37" s="33"/>
      <c r="AC37" s="16">
        <f>COUNTIF(D37:AB37,"&gt;0")</f>
        <v>11</v>
      </c>
      <c r="AD37" s="39">
        <f>COUNTIF(E37:Q37,"&gt;0.5")+COUNTIF(R37:Z37,"&gt;0.5")</f>
        <v>9</v>
      </c>
      <c r="AE37" s="25">
        <f>IF(AC37&gt;=$AE$2,ROUND(SUM(LARGE(AI37:BC37,{1,2,3,4,5,6,7,8,9,10,11,12,13,14,15})),0),B37)</f>
        <v>238</v>
      </c>
      <c r="AF37" s="25">
        <f>RANK(AE37,$AE$4:$AE$84)</f>
        <v>34</v>
      </c>
      <c r="AG37" s="20">
        <f>COUNTIF(F37:Z37,"20")+1</f>
        <v>3</v>
      </c>
      <c r="AH37" s="28">
        <f>AG37/AC37</f>
        <v>0.27272727272727271</v>
      </c>
      <c r="AI37" s="70">
        <f>F37</f>
        <v>0</v>
      </c>
      <c r="AJ37" s="70">
        <f>G37</f>
        <v>0</v>
      </c>
      <c r="AK37" s="70">
        <f>H37</f>
        <v>20</v>
      </c>
      <c r="AL37" s="70">
        <f>I37</f>
        <v>25</v>
      </c>
      <c r="AM37" s="70">
        <f>J37</f>
        <v>0</v>
      </c>
      <c r="AN37" s="70">
        <f>K37</f>
        <v>0</v>
      </c>
      <c r="AO37" s="70">
        <f>L37</f>
        <v>27</v>
      </c>
      <c r="AP37" s="70">
        <f>M37</f>
        <v>25</v>
      </c>
      <c r="AQ37" s="70">
        <f>N37</f>
        <v>0</v>
      </c>
      <c r="AR37" s="70">
        <f>O37</f>
        <v>28</v>
      </c>
      <c r="AS37" s="70">
        <f>P37</f>
        <v>0</v>
      </c>
      <c r="AT37" s="70">
        <f>Q37</f>
        <v>0</v>
      </c>
      <c r="AU37" s="72">
        <f>R37</f>
        <v>20</v>
      </c>
      <c r="AV37" s="70">
        <f>T37</f>
        <v>39</v>
      </c>
      <c r="AW37" s="70">
        <f>U37</f>
        <v>29</v>
      </c>
      <c r="AX37" s="70">
        <f>V37</f>
        <v>0</v>
      </c>
      <c r="AY37" s="70">
        <f>W37</f>
        <v>0</v>
      </c>
      <c r="AZ37" s="70">
        <f>X37</f>
        <v>0</v>
      </c>
      <c r="BA37" s="70">
        <f>Y37</f>
        <v>0</v>
      </c>
      <c r="BB37" s="72">
        <f>Z37</f>
        <v>25</v>
      </c>
      <c r="BC37" s="70">
        <f>AA37</f>
        <v>0</v>
      </c>
    </row>
    <row r="38" spans="1:55">
      <c r="A38" s="13">
        <f>RANK(B38,$B$4:$B$84)</f>
        <v>35</v>
      </c>
      <c r="B38" s="22">
        <f>ROUND(SUM(D38:AB38),0)</f>
        <v>228</v>
      </c>
      <c r="C38" s="14" t="s">
        <v>8</v>
      </c>
      <c r="D38" s="15"/>
      <c r="E38" s="29">
        <v>0.01</v>
      </c>
      <c r="F38" s="15"/>
      <c r="G38" s="15">
        <v>31</v>
      </c>
      <c r="H38" s="15">
        <v>32</v>
      </c>
      <c r="I38" s="15"/>
      <c r="J38" s="15"/>
      <c r="K38" s="58"/>
      <c r="L38" s="15"/>
      <c r="M38" s="45"/>
      <c r="N38" s="61">
        <v>20</v>
      </c>
      <c r="O38" s="15"/>
      <c r="P38" s="45"/>
      <c r="Q38" s="60">
        <v>20</v>
      </c>
      <c r="R38" s="46">
        <v>25</v>
      </c>
      <c r="S38" s="57"/>
      <c r="T38" s="60">
        <v>20</v>
      </c>
      <c r="U38" s="60">
        <v>20</v>
      </c>
      <c r="V38" s="15"/>
      <c r="W38" s="60">
        <v>20</v>
      </c>
      <c r="X38" s="68"/>
      <c r="Y38" s="60">
        <v>20</v>
      </c>
      <c r="Z38" s="60">
        <v>20</v>
      </c>
      <c r="AA38" s="76"/>
      <c r="AB38" s="34"/>
      <c r="AC38" s="16">
        <f>COUNTIF(D38:AB38,"&gt;0")</f>
        <v>11</v>
      </c>
      <c r="AD38" s="39">
        <f>COUNTIF(E38:Q38,"&gt;0.5")+COUNTIF(R38:Z38,"&gt;0.5")</f>
        <v>10</v>
      </c>
      <c r="AE38" s="25">
        <f>IF(AC38&gt;=$AE$2,ROUND(SUM(LARGE(AI38:BC38,{1,2,3,4,5,6,7,8,9,10,11,12,13,14,15})),0),B38)</f>
        <v>228</v>
      </c>
      <c r="AF38" s="25">
        <f>RANK(AE38,$AE$4:$AE$84)</f>
        <v>35</v>
      </c>
      <c r="AG38" s="20">
        <f>COUNTIF(F38:Z38,"20")</f>
        <v>7</v>
      </c>
      <c r="AH38" s="28">
        <f>AG38/AC38</f>
        <v>0.63636363636363635</v>
      </c>
      <c r="AI38" s="70">
        <f>F38</f>
        <v>0</v>
      </c>
      <c r="AJ38" s="70">
        <f>G38</f>
        <v>31</v>
      </c>
      <c r="AK38" s="70">
        <f>H38</f>
        <v>32</v>
      </c>
      <c r="AL38" s="70">
        <f>I38</f>
        <v>0</v>
      </c>
      <c r="AM38" s="70">
        <f>J38</f>
        <v>0</v>
      </c>
      <c r="AN38" s="70">
        <f>K38</f>
        <v>0</v>
      </c>
      <c r="AO38" s="70">
        <f>L38</f>
        <v>0</v>
      </c>
      <c r="AP38" s="70">
        <f>M38</f>
        <v>0</v>
      </c>
      <c r="AQ38" s="70">
        <f>N38</f>
        <v>20</v>
      </c>
      <c r="AR38" s="70">
        <f>O38</f>
        <v>0</v>
      </c>
      <c r="AS38" s="70">
        <f>P38</f>
        <v>0</v>
      </c>
      <c r="AT38" s="70">
        <f>Q38</f>
        <v>20</v>
      </c>
      <c r="AU38" s="72">
        <f>R38</f>
        <v>25</v>
      </c>
      <c r="AV38" s="70">
        <f>T38</f>
        <v>20</v>
      </c>
      <c r="AW38" s="70">
        <f>U38</f>
        <v>20</v>
      </c>
      <c r="AX38" s="70">
        <f>V38</f>
        <v>0</v>
      </c>
      <c r="AY38" s="70">
        <f>W38</f>
        <v>20</v>
      </c>
      <c r="AZ38" s="70">
        <f>X38</f>
        <v>0</v>
      </c>
      <c r="BA38" s="70">
        <f>Y38</f>
        <v>20</v>
      </c>
      <c r="BB38" s="72">
        <f>Z38</f>
        <v>20</v>
      </c>
      <c r="BC38" s="70">
        <f>AA38</f>
        <v>0</v>
      </c>
    </row>
    <row r="39" spans="1:55">
      <c r="A39" s="13">
        <f>RANK(B39,$B$4:$B$84)</f>
        <v>36</v>
      </c>
      <c r="B39" s="22">
        <f>ROUND(SUM(D39:AB39),0)</f>
        <v>217</v>
      </c>
      <c r="C39" s="14" t="s">
        <v>58</v>
      </c>
      <c r="D39" s="15"/>
      <c r="E39" s="29"/>
      <c r="F39" s="15">
        <v>25</v>
      </c>
      <c r="G39" s="15">
        <v>32</v>
      </c>
      <c r="H39" s="15"/>
      <c r="I39" s="15"/>
      <c r="J39" s="15"/>
      <c r="K39" s="57"/>
      <c r="L39" s="45">
        <v>25</v>
      </c>
      <c r="M39" s="45"/>
      <c r="N39" s="45"/>
      <c r="O39" s="45">
        <v>37</v>
      </c>
      <c r="P39" s="45">
        <v>25</v>
      </c>
      <c r="Q39" s="15"/>
      <c r="R39" s="60">
        <v>20</v>
      </c>
      <c r="S39" s="57"/>
      <c r="T39" s="45">
        <v>28</v>
      </c>
      <c r="U39" s="45"/>
      <c r="V39" s="45">
        <v>25</v>
      </c>
      <c r="W39" s="68"/>
      <c r="X39" s="68"/>
      <c r="Y39" s="68"/>
      <c r="Z39" s="68"/>
      <c r="AA39" s="77"/>
      <c r="AB39" s="33"/>
      <c r="AC39" s="16">
        <f>COUNTIF(D39:AB39,"&gt;0")</f>
        <v>8</v>
      </c>
      <c r="AD39" s="39">
        <f>COUNTIF(E39:Q39,"&gt;0.5")+COUNTIF(R39:Z39,"&gt;0.5")</f>
        <v>8</v>
      </c>
      <c r="AE39" s="25">
        <f>IF(AC39&gt;=$AE$2,ROUND(SUM(LARGE(AI39:BC39,{1,2,3,4,5,6,7,8,9,10,11,12,13,14,15})),0),B39)</f>
        <v>217</v>
      </c>
      <c r="AF39" s="25">
        <f>RANK(AE39,$AE$4:$AE$84)</f>
        <v>36</v>
      </c>
      <c r="AG39" s="20">
        <f>COUNTIF(F39:Z39,"20")</f>
        <v>1</v>
      </c>
      <c r="AH39" s="28">
        <f>AG39/AC39</f>
        <v>0.125</v>
      </c>
      <c r="AI39" s="70">
        <f>F39</f>
        <v>25</v>
      </c>
      <c r="AJ39" s="70">
        <f>G39</f>
        <v>32</v>
      </c>
      <c r="AK39" s="70">
        <f>H39</f>
        <v>0</v>
      </c>
      <c r="AL39" s="70">
        <f>I39</f>
        <v>0</v>
      </c>
      <c r="AM39" s="70">
        <f>J39</f>
        <v>0</v>
      </c>
      <c r="AN39" s="70">
        <f>K39</f>
        <v>0</v>
      </c>
      <c r="AO39" s="70">
        <f>L39</f>
        <v>25</v>
      </c>
      <c r="AP39" s="70">
        <f>M39</f>
        <v>0</v>
      </c>
      <c r="AQ39" s="70">
        <f>N39</f>
        <v>0</v>
      </c>
      <c r="AR39" s="70">
        <f>O39</f>
        <v>37</v>
      </c>
      <c r="AS39" s="70">
        <f>P39</f>
        <v>25</v>
      </c>
      <c r="AT39" s="70">
        <f>Q39</f>
        <v>0</v>
      </c>
      <c r="AU39" s="72">
        <f>R39</f>
        <v>20</v>
      </c>
      <c r="AV39" s="70">
        <f>T39</f>
        <v>28</v>
      </c>
      <c r="AW39" s="70">
        <f>U39</f>
        <v>0</v>
      </c>
      <c r="AX39" s="70">
        <f>V39</f>
        <v>25</v>
      </c>
      <c r="AY39" s="70">
        <f>W39</f>
        <v>0</v>
      </c>
      <c r="AZ39" s="70">
        <f>X39</f>
        <v>0</v>
      </c>
      <c r="BA39" s="70">
        <f>Y39</f>
        <v>0</v>
      </c>
      <c r="BB39" s="72">
        <f>Z39</f>
        <v>0</v>
      </c>
      <c r="BC39" s="70">
        <f>AA39</f>
        <v>0</v>
      </c>
    </row>
    <row r="40" spans="1:55">
      <c r="A40" s="13">
        <f>RANK(B40,$B$4:$B$84)</f>
        <v>37</v>
      </c>
      <c r="B40" s="22">
        <f>ROUND(SUM(D40:AB40),0)</f>
        <v>210</v>
      </c>
      <c r="C40" s="14" t="s">
        <v>101</v>
      </c>
      <c r="D40" s="29">
        <v>0.01</v>
      </c>
      <c r="E40" s="29"/>
      <c r="F40" s="15">
        <v>38</v>
      </c>
      <c r="G40" s="15"/>
      <c r="H40" s="15"/>
      <c r="I40" s="15"/>
      <c r="J40" s="15"/>
      <c r="K40" s="57"/>
      <c r="L40" s="60">
        <v>20</v>
      </c>
      <c r="M40" s="15"/>
      <c r="N40" s="60">
        <v>31</v>
      </c>
      <c r="O40" s="45">
        <v>39</v>
      </c>
      <c r="P40" s="60">
        <v>20</v>
      </c>
      <c r="Q40" s="45"/>
      <c r="R40" s="45"/>
      <c r="S40" s="57"/>
      <c r="T40" s="45">
        <v>25</v>
      </c>
      <c r="U40" s="45">
        <v>37</v>
      </c>
      <c r="V40" s="45"/>
      <c r="W40" s="68"/>
      <c r="X40" s="68"/>
      <c r="Y40" s="68"/>
      <c r="Z40" s="68"/>
      <c r="AA40" s="76"/>
      <c r="AB40" s="33"/>
      <c r="AC40" s="16">
        <f>COUNTIF(D40:AB40,"&gt;0")</f>
        <v>8</v>
      </c>
      <c r="AD40" s="39">
        <f>COUNTIF(E40:Q40,"&gt;0.5")+COUNTIF(R40:Z40,"&gt;0.5")</f>
        <v>7</v>
      </c>
      <c r="AE40" s="25">
        <f>IF(AC40&gt;=$AE$2,ROUND(SUM(LARGE(AI40:BC40,{1,2,3,4,5,6,7,8,9,10,11,12,13,14,15})),0),B40)</f>
        <v>210</v>
      </c>
      <c r="AF40" s="25">
        <f>RANK(AE40,$AE$4:$AE$84)</f>
        <v>37</v>
      </c>
      <c r="AG40" s="20">
        <f>COUNTIF(F40:Z40,"20")</f>
        <v>2</v>
      </c>
      <c r="AH40" s="28">
        <f>AG40/AC40</f>
        <v>0.25</v>
      </c>
      <c r="AI40" s="70">
        <f>F40</f>
        <v>38</v>
      </c>
      <c r="AJ40" s="70">
        <f>G40</f>
        <v>0</v>
      </c>
      <c r="AK40" s="70">
        <f>H40</f>
        <v>0</v>
      </c>
      <c r="AL40" s="70">
        <f>I40</f>
        <v>0</v>
      </c>
      <c r="AM40" s="70">
        <f>J40</f>
        <v>0</v>
      </c>
      <c r="AN40" s="70">
        <f>K40</f>
        <v>0</v>
      </c>
      <c r="AO40" s="70">
        <f>L40</f>
        <v>20</v>
      </c>
      <c r="AP40" s="70">
        <f>M40</f>
        <v>0</v>
      </c>
      <c r="AQ40" s="70">
        <f>N40</f>
        <v>31</v>
      </c>
      <c r="AR40" s="70">
        <f>O40</f>
        <v>39</v>
      </c>
      <c r="AS40" s="70">
        <f>P40</f>
        <v>20</v>
      </c>
      <c r="AT40" s="70">
        <f>Q40</f>
        <v>0</v>
      </c>
      <c r="AU40" s="72">
        <f>R40</f>
        <v>0</v>
      </c>
      <c r="AV40" s="70">
        <f>T40</f>
        <v>25</v>
      </c>
      <c r="AW40" s="70">
        <f>U40</f>
        <v>37</v>
      </c>
      <c r="AX40" s="70">
        <f>V40</f>
        <v>0</v>
      </c>
      <c r="AY40" s="70">
        <f>W40</f>
        <v>0</v>
      </c>
      <c r="AZ40" s="70">
        <f>X40</f>
        <v>0</v>
      </c>
      <c r="BA40" s="70">
        <f>Y40</f>
        <v>0</v>
      </c>
      <c r="BB40" s="72">
        <f>Z40</f>
        <v>0</v>
      </c>
      <c r="BC40" s="70">
        <f>AA40</f>
        <v>0</v>
      </c>
    </row>
    <row r="41" spans="1:55">
      <c r="A41" s="13">
        <f>RANK(B41,$B$4:$B$84)</f>
        <v>38</v>
      </c>
      <c r="B41" s="22">
        <f>ROUND(SUM(D41:AB41),0)</f>
        <v>182</v>
      </c>
      <c r="C41" s="14" t="s">
        <v>105</v>
      </c>
      <c r="D41" s="15"/>
      <c r="E41" s="29"/>
      <c r="F41" s="15">
        <v>25</v>
      </c>
      <c r="G41" s="15"/>
      <c r="H41" s="15"/>
      <c r="I41" s="15">
        <v>25</v>
      </c>
      <c r="J41" s="15">
        <v>40</v>
      </c>
      <c r="K41" s="57"/>
      <c r="L41" s="45"/>
      <c r="M41" s="45"/>
      <c r="N41" s="45"/>
      <c r="O41" s="45">
        <v>27</v>
      </c>
      <c r="P41" s="45"/>
      <c r="Q41" s="15">
        <v>38</v>
      </c>
      <c r="R41" s="45"/>
      <c r="S41" s="57"/>
      <c r="T41" s="45"/>
      <c r="U41" s="45">
        <v>27</v>
      </c>
      <c r="V41" s="45"/>
      <c r="W41" s="68"/>
      <c r="X41" s="68"/>
      <c r="Y41" s="68"/>
      <c r="Z41" s="68"/>
      <c r="AA41" s="76"/>
      <c r="AB41" s="33"/>
      <c r="AC41" s="16">
        <f>COUNTIF(D41:AB41,"&gt;0")</f>
        <v>6</v>
      </c>
      <c r="AD41" s="39">
        <f>COUNTIF(E41:Q41,"&gt;0.5")+COUNTIF(R41:Z41,"&gt;0.5")</f>
        <v>6</v>
      </c>
      <c r="AE41" s="25">
        <f>IF(AC41&gt;=$AE$2,ROUND(SUM(LARGE(AI41:BC41,{1,2,3,4,5,6,7,8,9,10,11,12,13,14,15})),0),B41)</f>
        <v>182</v>
      </c>
      <c r="AF41" s="25">
        <f>RANK(AE41,$AE$4:$AE$84)</f>
        <v>38</v>
      </c>
      <c r="AG41" s="40"/>
      <c r="AH41" s="41"/>
      <c r="AI41" s="70">
        <f>F41</f>
        <v>25</v>
      </c>
      <c r="AJ41" s="70">
        <f>G41</f>
        <v>0</v>
      </c>
      <c r="AK41" s="70">
        <f>H41</f>
        <v>0</v>
      </c>
      <c r="AL41" s="70">
        <f>I41</f>
        <v>25</v>
      </c>
      <c r="AM41" s="70">
        <f>J41</f>
        <v>40</v>
      </c>
      <c r="AN41" s="70">
        <f>K41</f>
        <v>0</v>
      </c>
      <c r="AO41" s="70">
        <f>L41</f>
        <v>0</v>
      </c>
      <c r="AP41" s="70">
        <f>M41</f>
        <v>0</v>
      </c>
      <c r="AQ41" s="70">
        <f>N41</f>
        <v>0</v>
      </c>
      <c r="AR41" s="70">
        <f>O41</f>
        <v>27</v>
      </c>
      <c r="AS41" s="70">
        <f>P41</f>
        <v>0</v>
      </c>
      <c r="AT41" s="70">
        <f>Q41</f>
        <v>38</v>
      </c>
      <c r="AU41" s="72">
        <f>R41</f>
        <v>0</v>
      </c>
      <c r="AV41" s="70">
        <f>T41</f>
        <v>0</v>
      </c>
      <c r="AW41" s="70">
        <f>U41</f>
        <v>27</v>
      </c>
      <c r="AX41" s="70">
        <f>V41</f>
        <v>0</v>
      </c>
      <c r="AY41" s="70">
        <f>W41</f>
        <v>0</v>
      </c>
      <c r="AZ41" s="70">
        <f>X41</f>
        <v>0</v>
      </c>
      <c r="BA41" s="70">
        <f>Y41</f>
        <v>0</v>
      </c>
      <c r="BB41" s="72">
        <f>Z41</f>
        <v>0</v>
      </c>
      <c r="BC41" s="70">
        <f>AA41</f>
        <v>0</v>
      </c>
    </row>
    <row r="42" spans="1:55">
      <c r="A42" s="13">
        <f>RANK(B42,$B$4:$B$84)</f>
        <v>39</v>
      </c>
      <c r="B42" s="22">
        <f>ROUND(SUM(D42:AB42),0)</f>
        <v>179</v>
      </c>
      <c r="C42" s="14" t="s">
        <v>65</v>
      </c>
      <c r="D42" s="65">
        <v>0.01</v>
      </c>
      <c r="E42" s="29">
        <v>0.01</v>
      </c>
      <c r="F42" s="15">
        <v>29</v>
      </c>
      <c r="G42" s="15"/>
      <c r="H42" s="15">
        <v>30</v>
      </c>
      <c r="I42" s="15"/>
      <c r="J42" s="15"/>
      <c r="K42" s="57"/>
      <c r="L42" s="15"/>
      <c r="M42" s="45"/>
      <c r="N42" s="60">
        <v>20</v>
      </c>
      <c r="O42" s="45"/>
      <c r="P42" s="45"/>
      <c r="Q42" s="45">
        <v>25</v>
      </c>
      <c r="R42" s="46"/>
      <c r="S42" s="58"/>
      <c r="T42" s="45"/>
      <c r="U42" s="15"/>
      <c r="V42" s="45"/>
      <c r="W42" s="68">
        <v>25</v>
      </c>
      <c r="X42" s="68"/>
      <c r="Y42" s="60">
        <v>20</v>
      </c>
      <c r="Z42" s="68"/>
      <c r="AA42" s="76">
        <v>30</v>
      </c>
      <c r="AB42" s="34"/>
      <c r="AC42" s="16">
        <f>COUNTIF(D42:AB42,"&gt;0")</f>
        <v>9</v>
      </c>
      <c r="AD42" s="39">
        <f>COUNTIF(E42:Q42,"&gt;0.5")+COUNTIF(R42:Z42,"&gt;0.5")</f>
        <v>6</v>
      </c>
      <c r="AE42" s="25">
        <f>IF(AC42&gt;=$AE$2,ROUND(SUM(LARGE(AI42:BC42,{1,2,3,4,5,6,7,8,9,10,11,12,13,14,15})),0),B42)</f>
        <v>179</v>
      </c>
      <c r="AF42" s="25">
        <f>RANK(AE42,$AE$4:$AE$84)</f>
        <v>39</v>
      </c>
      <c r="AG42" s="20">
        <f>COUNTIF(F42:Z42,"20")+1</f>
        <v>3</v>
      </c>
      <c r="AH42" s="28">
        <f>AG42/AC42</f>
        <v>0.33333333333333331</v>
      </c>
      <c r="AI42" s="70">
        <f>F42</f>
        <v>29</v>
      </c>
      <c r="AJ42" s="70">
        <f>G42</f>
        <v>0</v>
      </c>
      <c r="AK42" s="70">
        <f>H42</f>
        <v>30</v>
      </c>
      <c r="AL42" s="70">
        <f>I42</f>
        <v>0</v>
      </c>
      <c r="AM42" s="70">
        <f>J42</f>
        <v>0</v>
      </c>
      <c r="AN42" s="70">
        <f>K42</f>
        <v>0</v>
      </c>
      <c r="AO42" s="70">
        <f>L42</f>
        <v>0</v>
      </c>
      <c r="AP42" s="70">
        <f>M42</f>
        <v>0</v>
      </c>
      <c r="AQ42" s="70">
        <f>N42</f>
        <v>20</v>
      </c>
      <c r="AR42" s="70">
        <f>O42</f>
        <v>0</v>
      </c>
      <c r="AS42" s="70">
        <f>P42</f>
        <v>0</v>
      </c>
      <c r="AT42" s="70">
        <f>Q42</f>
        <v>25</v>
      </c>
      <c r="AU42" s="72">
        <f>R42</f>
        <v>0</v>
      </c>
      <c r="AV42" s="70">
        <f>T42</f>
        <v>0</v>
      </c>
      <c r="AW42" s="70">
        <f>U42</f>
        <v>0</v>
      </c>
      <c r="AX42" s="70">
        <f>V42</f>
        <v>0</v>
      </c>
      <c r="AY42" s="70">
        <f>W42</f>
        <v>25</v>
      </c>
      <c r="AZ42" s="70">
        <f>X42</f>
        <v>0</v>
      </c>
      <c r="BA42" s="70">
        <f>Y42</f>
        <v>20</v>
      </c>
      <c r="BB42" s="72">
        <f>Z42</f>
        <v>0</v>
      </c>
      <c r="BC42" s="70">
        <f>AA42</f>
        <v>30</v>
      </c>
    </row>
    <row r="43" spans="1:55">
      <c r="A43" s="13">
        <f>RANK(B43,$B$4:$B$84)</f>
        <v>40</v>
      </c>
      <c r="B43" s="22">
        <f>ROUND(SUM(D43:AB43),0)</f>
        <v>168</v>
      </c>
      <c r="C43" s="14" t="s">
        <v>69</v>
      </c>
      <c r="D43" s="15"/>
      <c r="E43" s="29"/>
      <c r="F43" s="15"/>
      <c r="G43" s="15">
        <v>25</v>
      </c>
      <c r="H43" s="15"/>
      <c r="I43" s="15">
        <v>29</v>
      </c>
      <c r="J43" s="15">
        <v>25</v>
      </c>
      <c r="K43" s="57"/>
      <c r="L43" s="45"/>
      <c r="M43" s="45">
        <v>29</v>
      </c>
      <c r="N43" s="45"/>
      <c r="O43" s="60">
        <v>20</v>
      </c>
      <c r="P43" s="60">
        <v>20</v>
      </c>
      <c r="Q43" s="45"/>
      <c r="R43" s="46"/>
      <c r="S43" s="57"/>
      <c r="T43" s="45"/>
      <c r="U43" s="45"/>
      <c r="V43" s="45"/>
      <c r="W43" s="68"/>
      <c r="X43" s="60">
        <v>20</v>
      </c>
      <c r="Y43" s="68"/>
      <c r="Z43" s="68"/>
      <c r="AA43" s="76"/>
      <c r="AB43" s="33"/>
      <c r="AC43" s="16">
        <f>COUNTIF(D43:AB43,"&gt;0")</f>
        <v>7</v>
      </c>
      <c r="AD43" s="39">
        <f>COUNTIF(E43:Q43,"&gt;0.5")+COUNTIF(R43:Z43,"&gt;0.5")</f>
        <v>7</v>
      </c>
      <c r="AE43" s="25">
        <f>IF(AC43&gt;=$AE$2,ROUND(SUM(LARGE(AI43:BC43,{1,2,3,4,5,6,7,8,9,10,11,12,13,14,15})),0),B43)</f>
        <v>168</v>
      </c>
      <c r="AF43" s="25">
        <f>RANK(AE43,$AE$4:$AE$84)</f>
        <v>40</v>
      </c>
      <c r="AG43" s="20">
        <f>COUNTIF(F43:Z43,"20")</f>
        <v>3</v>
      </c>
      <c r="AH43" s="28">
        <f>AG43/AC43</f>
        <v>0.42857142857142855</v>
      </c>
      <c r="AI43" s="70">
        <f>F43</f>
        <v>0</v>
      </c>
      <c r="AJ43" s="70">
        <f>G43</f>
        <v>25</v>
      </c>
      <c r="AK43" s="70">
        <f>H43</f>
        <v>0</v>
      </c>
      <c r="AL43" s="70">
        <f>I43</f>
        <v>29</v>
      </c>
      <c r="AM43" s="70">
        <f>J43</f>
        <v>25</v>
      </c>
      <c r="AN43" s="70">
        <f>K43</f>
        <v>0</v>
      </c>
      <c r="AO43" s="70">
        <f>L43</f>
        <v>0</v>
      </c>
      <c r="AP43" s="70">
        <f>M43</f>
        <v>29</v>
      </c>
      <c r="AQ43" s="70">
        <f>N43</f>
        <v>0</v>
      </c>
      <c r="AR43" s="70">
        <f>O43</f>
        <v>20</v>
      </c>
      <c r="AS43" s="70">
        <f>P43</f>
        <v>20</v>
      </c>
      <c r="AT43" s="70">
        <f>Q43</f>
        <v>0</v>
      </c>
      <c r="AU43" s="72">
        <f>R43</f>
        <v>0</v>
      </c>
      <c r="AV43" s="70">
        <f>T43</f>
        <v>0</v>
      </c>
      <c r="AW43" s="70">
        <f>U43</f>
        <v>0</v>
      </c>
      <c r="AX43" s="70">
        <f>V43</f>
        <v>0</v>
      </c>
      <c r="AY43" s="70">
        <f>W43</f>
        <v>0</v>
      </c>
      <c r="AZ43" s="70">
        <f>X43</f>
        <v>20</v>
      </c>
      <c r="BA43" s="70">
        <f>Y43</f>
        <v>0</v>
      </c>
      <c r="BB43" s="72">
        <f>Z43</f>
        <v>0</v>
      </c>
      <c r="BC43" s="70">
        <f>AA43</f>
        <v>0</v>
      </c>
    </row>
    <row r="44" spans="1:55">
      <c r="A44" s="13">
        <f>RANK(B44,$B$4:$B$84)</f>
        <v>41</v>
      </c>
      <c r="B44" s="22">
        <f>ROUND(SUM(D44:AB44),0)</f>
        <v>165</v>
      </c>
      <c r="C44" s="14" t="s">
        <v>140</v>
      </c>
      <c r="D44" s="29"/>
      <c r="E44" s="29"/>
      <c r="F44" s="60">
        <v>20</v>
      </c>
      <c r="G44" s="15"/>
      <c r="H44" s="15"/>
      <c r="I44" s="15"/>
      <c r="J44" s="15"/>
      <c r="K44" s="57"/>
      <c r="L44" s="45">
        <v>25</v>
      </c>
      <c r="M44" s="45"/>
      <c r="N44" s="45"/>
      <c r="O44" s="15"/>
      <c r="P44" s="15">
        <v>25</v>
      </c>
      <c r="Q44" s="45">
        <v>25</v>
      </c>
      <c r="R44" s="46"/>
      <c r="S44" s="57"/>
      <c r="T44" s="15"/>
      <c r="U44" s="45"/>
      <c r="V44" s="45">
        <v>25</v>
      </c>
      <c r="W44" s="68"/>
      <c r="X44" s="68">
        <v>25</v>
      </c>
      <c r="Y44" s="68"/>
      <c r="Z44" s="60">
        <v>20</v>
      </c>
      <c r="AA44" s="76"/>
      <c r="AB44" s="34"/>
      <c r="AC44" s="16">
        <f>COUNTIF(D44:AB44,"&gt;0")</f>
        <v>7</v>
      </c>
      <c r="AD44" s="39">
        <f>COUNTIF(E44:Q44,"&gt;0.5")+COUNTIF(R44:Z44,"&gt;0.5")</f>
        <v>7</v>
      </c>
      <c r="AE44" s="25">
        <f>IF(AC44&gt;=$AE$2,ROUND(SUM(LARGE(AI44:BC44,{1,2,3,4,5,6,7,8,9,10,11,12,13,14,15})),0),B44)</f>
        <v>165</v>
      </c>
      <c r="AF44" s="25">
        <f>RANK(AE44,$AE$4:$AE$84)</f>
        <v>41</v>
      </c>
      <c r="AG44" s="20">
        <f>COUNTIF(F44:Z44,"20")</f>
        <v>2</v>
      </c>
      <c r="AH44" s="28">
        <f>AG44/AC44</f>
        <v>0.2857142857142857</v>
      </c>
      <c r="AI44" s="70">
        <f>F44</f>
        <v>20</v>
      </c>
      <c r="AJ44" s="70">
        <f>G44</f>
        <v>0</v>
      </c>
      <c r="AK44" s="70">
        <f>H44</f>
        <v>0</v>
      </c>
      <c r="AL44" s="70">
        <f>I44</f>
        <v>0</v>
      </c>
      <c r="AM44" s="70">
        <f>J44</f>
        <v>0</v>
      </c>
      <c r="AN44" s="70">
        <f>K44</f>
        <v>0</v>
      </c>
      <c r="AO44" s="70">
        <f>L44</f>
        <v>25</v>
      </c>
      <c r="AP44" s="70">
        <f>M44</f>
        <v>0</v>
      </c>
      <c r="AQ44" s="70">
        <f>N44</f>
        <v>0</v>
      </c>
      <c r="AR44" s="70">
        <f>O44</f>
        <v>0</v>
      </c>
      <c r="AS44" s="70">
        <f>P44</f>
        <v>25</v>
      </c>
      <c r="AT44" s="70">
        <f>Q44</f>
        <v>25</v>
      </c>
      <c r="AU44" s="72">
        <f>R44</f>
        <v>0</v>
      </c>
      <c r="AV44" s="70">
        <f>T44</f>
        <v>0</v>
      </c>
      <c r="AW44" s="70">
        <f>U44</f>
        <v>0</v>
      </c>
      <c r="AX44" s="70">
        <f>V44</f>
        <v>25</v>
      </c>
      <c r="AY44" s="70">
        <f>W44</f>
        <v>0</v>
      </c>
      <c r="AZ44" s="70">
        <f>X44</f>
        <v>25</v>
      </c>
      <c r="BA44" s="70">
        <f>Y44</f>
        <v>0</v>
      </c>
      <c r="BB44" s="72">
        <f>Z44</f>
        <v>20</v>
      </c>
      <c r="BC44" s="70">
        <f>AA44</f>
        <v>0</v>
      </c>
    </row>
    <row r="45" spans="1:55">
      <c r="A45" s="13">
        <f>RANK(B45,$B$4:$B$84)</f>
        <v>41</v>
      </c>
      <c r="B45" s="22">
        <f>ROUND(SUM(D45:AB45),0)</f>
        <v>165</v>
      </c>
      <c r="C45" s="14" t="s">
        <v>102</v>
      </c>
      <c r="D45" s="15"/>
      <c r="E45" s="29"/>
      <c r="F45" s="15"/>
      <c r="G45" s="60">
        <v>20</v>
      </c>
      <c r="H45" s="15">
        <v>31</v>
      </c>
      <c r="I45" s="15"/>
      <c r="J45" s="15">
        <v>25</v>
      </c>
      <c r="K45" s="57"/>
      <c r="L45" s="45"/>
      <c r="M45" s="45"/>
      <c r="N45" s="45"/>
      <c r="O45" s="45"/>
      <c r="P45" s="45"/>
      <c r="Q45" s="45"/>
      <c r="R45" s="57">
        <v>24</v>
      </c>
      <c r="S45" s="57"/>
      <c r="T45" s="45"/>
      <c r="U45" s="45"/>
      <c r="V45" s="45"/>
      <c r="W45" s="68">
        <v>28</v>
      </c>
      <c r="X45" s="68"/>
      <c r="Y45" s="68">
        <v>37</v>
      </c>
      <c r="Z45" s="69"/>
      <c r="AA45" s="76"/>
      <c r="AB45" s="34"/>
      <c r="AC45" s="16">
        <f>COUNTIF(D45:AB45,"&gt;0")</f>
        <v>6</v>
      </c>
      <c r="AD45" s="39">
        <f>COUNTIF(E45:Q45,"&gt;0.5")+COUNTIF(R45:Z45,"&gt;0.5")</f>
        <v>6</v>
      </c>
      <c r="AE45" s="25">
        <f>IF(AC45&gt;=$AE$2,ROUND(SUM(LARGE(AI45:BC45,{1,2,3,4,5,6,7,8,9,10,11,12,13,14,15})),0),B45)</f>
        <v>165</v>
      </c>
      <c r="AF45" s="25">
        <f>RANK(AE45,$AE$4:$AE$84)</f>
        <v>41</v>
      </c>
      <c r="AG45" s="20">
        <f>COUNTIF(F45:Z45,"20")</f>
        <v>1</v>
      </c>
      <c r="AH45" s="28">
        <f>AG45/AC45</f>
        <v>0.16666666666666666</v>
      </c>
      <c r="AI45" s="70">
        <f>F45</f>
        <v>0</v>
      </c>
      <c r="AJ45" s="70">
        <f>G45</f>
        <v>20</v>
      </c>
      <c r="AK45" s="70">
        <f>H45</f>
        <v>31</v>
      </c>
      <c r="AL45" s="70">
        <f>I45</f>
        <v>0</v>
      </c>
      <c r="AM45" s="70">
        <f>J45</f>
        <v>25</v>
      </c>
      <c r="AN45" s="70">
        <f>K45</f>
        <v>0</v>
      </c>
      <c r="AO45" s="70">
        <f>L45</f>
        <v>0</v>
      </c>
      <c r="AP45" s="70">
        <f>M45</f>
        <v>0</v>
      </c>
      <c r="AQ45" s="70">
        <f>N45</f>
        <v>0</v>
      </c>
      <c r="AR45" s="70">
        <f>O45</f>
        <v>0</v>
      </c>
      <c r="AS45" s="70">
        <f>P45</f>
        <v>0</v>
      </c>
      <c r="AT45" s="70">
        <f>Q45</f>
        <v>0</v>
      </c>
      <c r="AU45" s="72">
        <f>R45</f>
        <v>24</v>
      </c>
      <c r="AV45" s="70">
        <f>T45</f>
        <v>0</v>
      </c>
      <c r="AW45" s="70">
        <f>U45</f>
        <v>0</v>
      </c>
      <c r="AX45" s="70">
        <f>V45</f>
        <v>0</v>
      </c>
      <c r="AY45" s="70">
        <f>W45</f>
        <v>28</v>
      </c>
      <c r="AZ45" s="70">
        <f>X45</f>
        <v>0</v>
      </c>
      <c r="BA45" s="70">
        <f>Y45</f>
        <v>37</v>
      </c>
      <c r="BB45" s="72">
        <f>Z45</f>
        <v>0</v>
      </c>
      <c r="BC45" s="70">
        <f>AA45</f>
        <v>0</v>
      </c>
    </row>
    <row r="46" spans="1:55">
      <c r="A46" s="13">
        <f>RANK(B46,$B$4:$B$84)</f>
        <v>41</v>
      </c>
      <c r="B46" s="22">
        <f>ROUND(SUM(D46:AB46),0)</f>
        <v>165</v>
      </c>
      <c r="C46" s="14" t="s">
        <v>77</v>
      </c>
      <c r="D46" s="29"/>
      <c r="E46" s="29"/>
      <c r="F46" s="15"/>
      <c r="G46" s="15"/>
      <c r="H46" s="15"/>
      <c r="I46" s="15"/>
      <c r="J46" s="15"/>
      <c r="K46" s="57"/>
      <c r="L46" s="15">
        <v>25</v>
      </c>
      <c r="M46" s="45"/>
      <c r="N46" s="45"/>
      <c r="O46" s="45"/>
      <c r="P46" s="45">
        <v>25</v>
      </c>
      <c r="Q46" s="45"/>
      <c r="R46" s="46"/>
      <c r="S46" s="58"/>
      <c r="T46" s="45"/>
      <c r="U46" s="45">
        <v>38</v>
      </c>
      <c r="V46" s="15"/>
      <c r="W46" s="68">
        <v>40</v>
      </c>
      <c r="X46" s="68"/>
      <c r="Y46" s="68"/>
      <c r="Z46" s="69"/>
      <c r="AA46" s="76">
        <v>37</v>
      </c>
      <c r="AB46" s="34"/>
      <c r="AC46" s="16">
        <f>COUNTIF(D46:AB46,"&gt;0")</f>
        <v>5</v>
      </c>
      <c r="AD46" s="39">
        <f>COUNTIF(E46:Q46,"&gt;0.5")+COUNTIF(R46:Z46,"&gt;0.5")</f>
        <v>4</v>
      </c>
      <c r="AE46" s="25">
        <f>IF(AC46&gt;=$AE$2,ROUND(SUM(LARGE(AI46:BC46,{1,2,3,4,5,6,7,8,9,10,11,12,13,14,15})),0),B46)</f>
        <v>165</v>
      </c>
      <c r="AF46" s="25">
        <f>RANK(AE46,$AE$4:$AE$84)</f>
        <v>41</v>
      </c>
      <c r="AG46" s="20">
        <f>COUNTIF(F46:Z46,"20")</f>
        <v>0</v>
      </c>
      <c r="AH46" s="28">
        <f>AG46/AC46</f>
        <v>0</v>
      </c>
      <c r="AI46" s="70">
        <f>F46</f>
        <v>0</v>
      </c>
      <c r="AJ46" s="70">
        <f>G46</f>
        <v>0</v>
      </c>
      <c r="AK46" s="70">
        <f>H46</f>
        <v>0</v>
      </c>
      <c r="AL46" s="70">
        <f>I46</f>
        <v>0</v>
      </c>
      <c r="AM46" s="70">
        <f>J46</f>
        <v>0</v>
      </c>
      <c r="AN46" s="70">
        <f>K46</f>
        <v>0</v>
      </c>
      <c r="AO46" s="70">
        <f>L46</f>
        <v>25</v>
      </c>
      <c r="AP46" s="70">
        <f>M46</f>
        <v>0</v>
      </c>
      <c r="AQ46" s="70">
        <f>N46</f>
        <v>0</v>
      </c>
      <c r="AR46" s="70">
        <f>O46</f>
        <v>0</v>
      </c>
      <c r="AS46" s="70">
        <f>P46</f>
        <v>25</v>
      </c>
      <c r="AT46" s="70">
        <f>Q46</f>
        <v>0</v>
      </c>
      <c r="AU46" s="72">
        <f>R46</f>
        <v>0</v>
      </c>
      <c r="AV46" s="70">
        <f>T46</f>
        <v>0</v>
      </c>
      <c r="AW46" s="70">
        <f>U46</f>
        <v>38</v>
      </c>
      <c r="AX46" s="70">
        <f>V46</f>
        <v>0</v>
      </c>
      <c r="AY46" s="70">
        <f>W46</f>
        <v>40</v>
      </c>
      <c r="AZ46" s="70">
        <f>X46</f>
        <v>0</v>
      </c>
      <c r="BA46" s="70">
        <f>Y46</f>
        <v>0</v>
      </c>
      <c r="BB46" s="72">
        <f>Z46</f>
        <v>0</v>
      </c>
      <c r="BC46" s="70">
        <f>AA46</f>
        <v>37</v>
      </c>
    </row>
    <row r="47" spans="1:55">
      <c r="A47" s="13">
        <f>RANK(B47,$B$4:$B$84)</f>
        <v>44</v>
      </c>
      <c r="B47" s="22">
        <f>ROUND(SUM(D47:AB47),0)</f>
        <v>163</v>
      </c>
      <c r="C47" s="14" t="s">
        <v>30</v>
      </c>
      <c r="D47" s="65">
        <v>0.01</v>
      </c>
      <c r="E47" s="29">
        <v>0.01</v>
      </c>
      <c r="F47" s="15">
        <v>33</v>
      </c>
      <c r="G47" s="60">
        <v>20</v>
      </c>
      <c r="H47" s="60">
        <v>20</v>
      </c>
      <c r="I47" s="15"/>
      <c r="J47" s="15"/>
      <c r="K47" s="57"/>
      <c r="L47" s="45"/>
      <c r="M47" s="45"/>
      <c r="N47" s="45"/>
      <c r="O47" s="15"/>
      <c r="P47" s="60">
        <v>20</v>
      </c>
      <c r="Q47" s="60">
        <v>20</v>
      </c>
      <c r="R47" s="45">
        <v>25</v>
      </c>
      <c r="S47" s="57"/>
      <c r="T47" s="45"/>
      <c r="U47" s="45"/>
      <c r="V47" s="15"/>
      <c r="W47" s="68">
        <v>25</v>
      </c>
      <c r="X47" s="68"/>
      <c r="Y47" s="68"/>
      <c r="Z47" s="69"/>
      <c r="AA47" s="76"/>
      <c r="AB47" s="33"/>
      <c r="AC47" s="16">
        <f>COUNTIF(D47:AB47,"&gt;0")</f>
        <v>9</v>
      </c>
      <c r="AD47" s="39">
        <f>COUNTIF(E47:Q47,"&gt;0.5")+COUNTIF(R47:Z47,"&gt;0.5")</f>
        <v>7</v>
      </c>
      <c r="AE47" s="25">
        <f>IF(AC47&gt;=$AE$2,ROUND(SUM(LARGE(AI47:BC47,{1,2,3,4,5,6,7,8,9,10,11,12,13,14,15})),0),B47)</f>
        <v>163</v>
      </c>
      <c r="AF47" s="25">
        <f>RANK(AE47,$AE$4:$AE$84)</f>
        <v>44</v>
      </c>
      <c r="AG47" s="20">
        <f>COUNTIF(F47:Z47,"20")+1</f>
        <v>5</v>
      </c>
      <c r="AH47" s="28">
        <f>AG47/AC47</f>
        <v>0.55555555555555558</v>
      </c>
      <c r="AI47" s="70">
        <f>F47</f>
        <v>33</v>
      </c>
      <c r="AJ47" s="70">
        <f>G47</f>
        <v>20</v>
      </c>
      <c r="AK47" s="70">
        <f>H47</f>
        <v>20</v>
      </c>
      <c r="AL47" s="70">
        <f>I47</f>
        <v>0</v>
      </c>
      <c r="AM47" s="70">
        <f>J47</f>
        <v>0</v>
      </c>
      <c r="AN47" s="70">
        <f>K47</f>
        <v>0</v>
      </c>
      <c r="AO47" s="70">
        <f>L47</f>
        <v>0</v>
      </c>
      <c r="AP47" s="70">
        <f>M47</f>
        <v>0</v>
      </c>
      <c r="AQ47" s="70">
        <f>N47</f>
        <v>0</v>
      </c>
      <c r="AR47" s="70">
        <f>O47</f>
        <v>0</v>
      </c>
      <c r="AS47" s="70">
        <f>P47</f>
        <v>20</v>
      </c>
      <c r="AT47" s="70">
        <f>Q47</f>
        <v>20</v>
      </c>
      <c r="AU47" s="72">
        <f>R47</f>
        <v>25</v>
      </c>
      <c r="AV47" s="70">
        <f>T47</f>
        <v>0</v>
      </c>
      <c r="AW47" s="70">
        <f>U47</f>
        <v>0</v>
      </c>
      <c r="AX47" s="70">
        <f>V47</f>
        <v>0</v>
      </c>
      <c r="AY47" s="70">
        <f>W47</f>
        <v>25</v>
      </c>
      <c r="AZ47" s="70">
        <f>X47</f>
        <v>0</v>
      </c>
      <c r="BA47" s="70">
        <f>Y47</f>
        <v>0</v>
      </c>
      <c r="BB47" s="72">
        <f>Z47</f>
        <v>0</v>
      </c>
      <c r="BC47" s="70">
        <f>AA47</f>
        <v>0</v>
      </c>
    </row>
    <row r="48" spans="1:55">
      <c r="A48" s="13">
        <f>RANK(B48,$B$4:$B$84)</f>
        <v>45</v>
      </c>
      <c r="B48" s="22">
        <f>ROUND(SUM(D48:AB48),0)</f>
        <v>162</v>
      </c>
      <c r="C48" s="21" t="s">
        <v>25</v>
      </c>
      <c r="D48" s="15"/>
      <c r="E48" s="29">
        <v>0.01</v>
      </c>
      <c r="F48" s="15">
        <v>25</v>
      </c>
      <c r="G48" s="60">
        <v>20</v>
      </c>
      <c r="H48" s="15"/>
      <c r="I48" s="15"/>
      <c r="J48" s="60">
        <v>20</v>
      </c>
      <c r="K48" s="57"/>
      <c r="L48" s="45"/>
      <c r="M48" s="60">
        <v>20</v>
      </c>
      <c r="N48" s="45">
        <v>25</v>
      </c>
      <c r="O48" s="45"/>
      <c r="P48" s="45"/>
      <c r="Q48" s="15">
        <v>28</v>
      </c>
      <c r="R48" s="57">
        <v>24</v>
      </c>
      <c r="S48" s="57"/>
      <c r="T48" s="45"/>
      <c r="U48" s="45"/>
      <c r="V48" s="45"/>
      <c r="W48" s="68"/>
      <c r="X48" s="68"/>
      <c r="Y48" s="68"/>
      <c r="Z48" s="68"/>
      <c r="AA48" s="76"/>
      <c r="AB48" s="34"/>
      <c r="AC48" s="16">
        <f>COUNTIF(D48:AB48,"&gt;0")</f>
        <v>8</v>
      </c>
      <c r="AD48" s="39">
        <f>COUNTIF(E48:Q48,"&gt;0.5")+COUNTIF(R48:Z48,"&gt;0.5")</f>
        <v>7</v>
      </c>
      <c r="AE48" s="25">
        <f>IF(AC48&gt;=$AE$2,ROUND(SUM(LARGE(AI48:BC48,{1,2,3,4,5,6,7,8,9,10,11,12,13,14,15})),0),B48)</f>
        <v>162</v>
      </c>
      <c r="AF48" s="25">
        <f>RANK(AE48,$AE$4:$AE$84)</f>
        <v>45</v>
      </c>
      <c r="AG48" s="20">
        <f>COUNTIF(F48:Z48,"20")</f>
        <v>3</v>
      </c>
      <c r="AH48" s="28">
        <f>AG48/AC48</f>
        <v>0.375</v>
      </c>
      <c r="AI48" s="70">
        <f>F48</f>
        <v>25</v>
      </c>
      <c r="AJ48" s="70">
        <f>G48</f>
        <v>20</v>
      </c>
      <c r="AK48" s="70">
        <f>H48</f>
        <v>0</v>
      </c>
      <c r="AL48" s="70">
        <f>I48</f>
        <v>0</v>
      </c>
      <c r="AM48" s="70">
        <f>J48</f>
        <v>20</v>
      </c>
      <c r="AN48" s="70">
        <f>K48</f>
        <v>0</v>
      </c>
      <c r="AO48" s="70">
        <f>L48</f>
        <v>0</v>
      </c>
      <c r="AP48" s="70">
        <f>M48</f>
        <v>20</v>
      </c>
      <c r="AQ48" s="70">
        <f>N48</f>
        <v>25</v>
      </c>
      <c r="AR48" s="70">
        <f>O48</f>
        <v>0</v>
      </c>
      <c r="AS48" s="70">
        <f>P48</f>
        <v>0</v>
      </c>
      <c r="AT48" s="70">
        <f>Q48</f>
        <v>28</v>
      </c>
      <c r="AU48" s="72">
        <f>R48</f>
        <v>24</v>
      </c>
      <c r="AV48" s="70">
        <f>T48</f>
        <v>0</v>
      </c>
      <c r="AW48" s="70">
        <f>U48</f>
        <v>0</v>
      </c>
      <c r="AX48" s="70">
        <f>V48</f>
        <v>0</v>
      </c>
      <c r="AY48" s="70">
        <f>W48</f>
        <v>0</v>
      </c>
      <c r="AZ48" s="70">
        <f>X48</f>
        <v>0</v>
      </c>
      <c r="BA48" s="70">
        <f>Y48</f>
        <v>0</v>
      </c>
      <c r="BB48" s="72">
        <f>Z48</f>
        <v>0</v>
      </c>
      <c r="BC48" s="70">
        <f>AA48</f>
        <v>0</v>
      </c>
    </row>
    <row r="49" spans="1:55">
      <c r="A49" s="13">
        <f>RANK(B49,$B$4:$B$84)</f>
        <v>46</v>
      </c>
      <c r="B49" s="22">
        <f>ROUND(SUM(D49:AB49),0)</f>
        <v>159</v>
      </c>
      <c r="C49" s="14" t="s">
        <v>61</v>
      </c>
      <c r="D49" s="15"/>
      <c r="E49" s="29"/>
      <c r="F49" s="60">
        <v>20</v>
      </c>
      <c r="G49" s="15">
        <v>30</v>
      </c>
      <c r="H49" s="15">
        <v>35</v>
      </c>
      <c r="I49" s="15"/>
      <c r="J49" s="15">
        <v>25</v>
      </c>
      <c r="K49" s="57"/>
      <c r="L49" s="45"/>
      <c r="M49" s="45"/>
      <c r="N49" s="45"/>
      <c r="O49" s="45"/>
      <c r="P49" s="45"/>
      <c r="Q49" s="45">
        <v>25</v>
      </c>
      <c r="R49" s="57">
        <v>24</v>
      </c>
      <c r="S49" s="57"/>
      <c r="T49" s="45"/>
      <c r="U49" s="15"/>
      <c r="V49" s="45"/>
      <c r="W49" s="68"/>
      <c r="X49" s="68"/>
      <c r="Y49" s="68"/>
      <c r="Z49" s="68"/>
      <c r="AA49" s="76"/>
      <c r="AB49" s="34"/>
      <c r="AC49" s="16">
        <f>COUNTIF(D49:AB49,"&gt;0")</f>
        <v>6</v>
      </c>
      <c r="AD49" s="39">
        <f>COUNTIF(E49:Q49,"&gt;0.5")+COUNTIF(R49:Z49,"&gt;0.5")</f>
        <v>6</v>
      </c>
      <c r="AE49" s="25">
        <f>IF(AC49&gt;=$AE$2,ROUND(SUM(LARGE(AI49:BC49,{1,2,3,4,5,6,7,8,9,10,11,12,13,14,15})),0),B49)</f>
        <v>159</v>
      </c>
      <c r="AF49" s="25">
        <f>RANK(AE49,$AE$4:$AE$84)</f>
        <v>46</v>
      </c>
      <c r="AG49" s="20">
        <f>COUNTIF(F49:Z49,"20")</f>
        <v>1</v>
      </c>
      <c r="AH49" s="28">
        <f>AG49/AC49</f>
        <v>0.16666666666666666</v>
      </c>
      <c r="AI49" s="70">
        <f>F49</f>
        <v>20</v>
      </c>
      <c r="AJ49" s="70">
        <f>G49</f>
        <v>30</v>
      </c>
      <c r="AK49" s="70">
        <f>H49</f>
        <v>35</v>
      </c>
      <c r="AL49" s="70">
        <f>I49</f>
        <v>0</v>
      </c>
      <c r="AM49" s="70">
        <f>J49</f>
        <v>25</v>
      </c>
      <c r="AN49" s="70">
        <f>K49</f>
        <v>0</v>
      </c>
      <c r="AO49" s="70">
        <f>L49</f>
        <v>0</v>
      </c>
      <c r="AP49" s="70">
        <f>M49</f>
        <v>0</v>
      </c>
      <c r="AQ49" s="70">
        <f>N49</f>
        <v>0</v>
      </c>
      <c r="AR49" s="70">
        <f>O49</f>
        <v>0</v>
      </c>
      <c r="AS49" s="70">
        <f>P49</f>
        <v>0</v>
      </c>
      <c r="AT49" s="70">
        <f>Q49</f>
        <v>25</v>
      </c>
      <c r="AU49" s="72">
        <f>R49</f>
        <v>24</v>
      </c>
      <c r="AV49" s="70">
        <f>T49</f>
        <v>0</v>
      </c>
      <c r="AW49" s="70">
        <f>U49</f>
        <v>0</v>
      </c>
      <c r="AX49" s="70">
        <f>V49</f>
        <v>0</v>
      </c>
      <c r="AY49" s="70">
        <f>W49</f>
        <v>0</v>
      </c>
      <c r="AZ49" s="70">
        <f>X49</f>
        <v>0</v>
      </c>
      <c r="BA49" s="70">
        <f>Y49</f>
        <v>0</v>
      </c>
      <c r="BB49" s="72">
        <f>Z49</f>
        <v>0</v>
      </c>
      <c r="BC49" s="70">
        <f>AA49</f>
        <v>0</v>
      </c>
    </row>
    <row r="50" spans="1:55">
      <c r="A50" s="13">
        <f>RANK(B50,$B$4:$B$84)</f>
        <v>47</v>
      </c>
      <c r="B50" s="22">
        <f>ROUND(SUM(D50:AB50),0)</f>
        <v>154</v>
      </c>
      <c r="C50" s="27" t="s">
        <v>94</v>
      </c>
      <c r="D50" s="15"/>
      <c r="E50" s="29">
        <v>0.01</v>
      </c>
      <c r="F50" s="15">
        <v>36</v>
      </c>
      <c r="G50" s="15"/>
      <c r="H50" s="15">
        <v>25</v>
      </c>
      <c r="I50" s="60">
        <v>20</v>
      </c>
      <c r="J50" s="15"/>
      <c r="K50" s="59"/>
      <c r="L50" s="45"/>
      <c r="M50" s="15"/>
      <c r="N50" s="45"/>
      <c r="O50" s="60">
        <v>20</v>
      </c>
      <c r="P50" s="45"/>
      <c r="Q50" s="60">
        <v>20</v>
      </c>
      <c r="R50" s="45"/>
      <c r="S50" s="57"/>
      <c r="T50" s="45"/>
      <c r="U50" s="45"/>
      <c r="V50" s="45"/>
      <c r="W50" s="68"/>
      <c r="X50" s="68"/>
      <c r="Y50" s="68"/>
      <c r="Z50" s="69"/>
      <c r="AA50" s="76">
        <v>33</v>
      </c>
      <c r="AB50" s="34"/>
      <c r="AC50" s="16">
        <f>COUNTIF(D50:AB50,"&gt;0")</f>
        <v>7</v>
      </c>
      <c r="AD50" s="39">
        <f>COUNTIF(E50:Q50,"&gt;0.5")+COUNTIF(R50:Z50,"&gt;0.5")</f>
        <v>5</v>
      </c>
      <c r="AE50" s="25">
        <f>IF(AC50&gt;=$AE$2,ROUND(SUM(LARGE(AI50:BC50,{1,2,3,4,5,6,7,8,9,10,11,12,13,14,15})),0),B50)</f>
        <v>154</v>
      </c>
      <c r="AF50" s="25">
        <f>RANK(AE50,$AE$4:$AE$84)</f>
        <v>47</v>
      </c>
      <c r="AG50" s="20">
        <f>COUNTIF(F50:Z50,"20")</f>
        <v>3</v>
      </c>
      <c r="AH50" s="28">
        <f>AG50/AC50</f>
        <v>0.42857142857142855</v>
      </c>
      <c r="AI50" s="70">
        <f>F50</f>
        <v>36</v>
      </c>
      <c r="AJ50" s="70">
        <f>G50</f>
        <v>0</v>
      </c>
      <c r="AK50" s="70">
        <f>H50</f>
        <v>25</v>
      </c>
      <c r="AL50" s="70">
        <f>I50</f>
        <v>20</v>
      </c>
      <c r="AM50" s="70">
        <f>J50</f>
        <v>0</v>
      </c>
      <c r="AN50" s="70">
        <f>K50</f>
        <v>0</v>
      </c>
      <c r="AO50" s="70">
        <f>L50</f>
        <v>0</v>
      </c>
      <c r="AP50" s="70">
        <f>M50</f>
        <v>0</v>
      </c>
      <c r="AQ50" s="70">
        <f>N50</f>
        <v>0</v>
      </c>
      <c r="AR50" s="70">
        <f>O50</f>
        <v>20</v>
      </c>
      <c r="AS50" s="70">
        <f>P50</f>
        <v>0</v>
      </c>
      <c r="AT50" s="70">
        <f>Q50</f>
        <v>20</v>
      </c>
      <c r="AU50" s="72">
        <f>R50</f>
        <v>0</v>
      </c>
      <c r="AV50" s="70">
        <f>T50</f>
        <v>0</v>
      </c>
      <c r="AW50" s="70">
        <f>U50</f>
        <v>0</v>
      </c>
      <c r="AX50" s="70">
        <f>V50</f>
        <v>0</v>
      </c>
      <c r="AY50" s="70">
        <f>W50</f>
        <v>0</v>
      </c>
      <c r="AZ50" s="70">
        <f>X50</f>
        <v>0</v>
      </c>
      <c r="BA50" s="70">
        <f>Y50</f>
        <v>0</v>
      </c>
      <c r="BB50" s="72">
        <f>Z50</f>
        <v>0</v>
      </c>
      <c r="BC50" s="70">
        <f>AA50</f>
        <v>33</v>
      </c>
    </row>
    <row r="51" spans="1:55">
      <c r="A51" s="13">
        <f>RANK(B51,$B$4:$B$84)</f>
        <v>48</v>
      </c>
      <c r="B51" s="22">
        <f>ROUND(SUM(D51:AB51),0)</f>
        <v>152</v>
      </c>
      <c r="C51" s="14" t="s">
        <v>29</v>
      </c>
      <c r="D51" s="15"/>
      <c r="E51" s="29"/>
      <c r="F51" s="15"/>
      <c r="G51" s="15"/>
      <c r="H51" s="15"/>
      <c r="I51" s="15"/>
      <c r="J51" s="15">
        <v>25</v>
      </c>
      <c r="K51" s="57"/>
      <c r="L51" s="45"/>
      <c r="M51" s="45"/>
      <c r="N51" s="60">
        <v>20</v>
      </c>
      <c r="O51" s="45"/>
      <c r="P51" s="45">
        <v>28</v>
      </c>
      <c r="Q51" s="45"/>
      <c r="R51" s="46"/>
      <c r="S51" s="57"/>
      <c r="T51" s="45"/>
      <c r="U51" s="45"/>
      <c r="V51" s="45"/>
      <c r="W51" s="68">
        <v>26</v>
      </c>
      <c r="X51" s="68">
        <v>28</v>
      </c>
      <c r="Y51" s="68"/>
      <c r="Z51" s="68">
        <v>25</v>
      </c>
      <c r="AA51" s="76"/>
      <c r="AB51" s="34"/>
      <c r="AC51" s="16">
        <f>COUNTIF(D51:AB51,"&gt;0")</f>
        <v>6</v>
      </c>
      <c r="AD51" s="39">
        <f>COUNTIF(E51:Q51,"&gt;0.5")+COUNTIF(R51:Z51,"&gt;0.5")</f>
        <v>6</v>
      </c>
      <c r="AE51" s="25">
        <f>IF(AC51&gt;=$AE$2,ROUND(SUM(LARGE(AI51:BC51,{1,2,3,4,5,6,7,8,9,10,11,12,13,14,15})),0),B51)</f>
        <v>152</v>
      </c>
      <c r="AF51" s="25">
        <f>RANK(AE51,$AE$4:$AE$84)</f>
        <v>48</v>
      </c>
      <c r="AG51" s="20">
        <f>COUNTIF(F51:Z51,"20")</f>
        <v>1</v>
      </c>
      <c r="AH51" s="28">
        <f>AG51/AC51</f>
        <v>0.16666666666666666</v>
      </c>
      <c r="AI51" s="70">
        <f>F51</f>
        <v>0</v>
      </c>
      <c r="AJ51" s="70">
        <f>G51</f>
        <v>0</v>
      </c>
      <c r="AK51" s="70">
        <f>H51</f>
        <v>0</v>
      </c>
      <c r="AL51" s="70">
        <f>I51</f>
        <v>0</v>
      </c>
      <c r="AM51" s="70">
        <f>J51</f>
        <v>25</v>
      </c>
      <c r="AN51" s="70">
        <f>K51</f>
        <v>0</v>
      </c>
      <c r="AO51" s="70">
        <f>L51</f>
        <v>0</v>
      </c>
      <c r="AP51" s="70">
        <f>M51</f>
        <v>0</v>
      </c>
      <c r="AQ51" s="70">
        <f>N51</f>
        <v>20</v>
      </c>
      <c r="AR51" s="70">
        <f>O51</f>
        <v>0</v>
      </c>
      <c r="AS51" s="70">
        <f>P51</f>
        <v>28</v>
      </c>
      <c r="AT51" s="70">
        <f>Q51</f>
        <v>0</v>
      </c>
      <c r="AU51" s="72">
        <f>R51</f>
        <v>0</v>
      </c>
      <c r="AV51" s="70">
        <f>T51</f>
        <v>0</v>
      </c>
      <c r="AW51" s="70">
        <f>U51</f>
        <v>0</v>
      </c>
      <c r="AX51" s="70">
        <f>V51</f>
        <v>0</v>
      </c>
      <c r="AY51" s="70">
        <f>W51</f>
        <v>26</v>
      </c>
      <c r="AZ51" s="70">
        <f>X51</f>
        <v>28</v>
      </c>
      <c r="BA51" s="70">
        <f>Y51</f>
        <v>0</v>
      </c>
      <c r="BB51" s="72">
        <f>Z51</f>
        <v>25</v>
      </c>
      <c r="BC51" s="70">
        <f>AA51</f>
        <v>0</v>
      </c>
    </row>
    <row r="52" spans="1:55">
      <c r="A52" s="13">
        <f>RANK(B52,$B$4:$B$84)</f>
        <v>49</v>
      </c>
      <c r="B52" s="22">
        <f>ROUND(SUM(D52:AB52),0)</f>
        <v>133</v>
      </c>
      <c r="C52" s="64" t="s">
        <v>141</v>
      </c>
      <c r="D52" s="15"/>
      <c r="E52" s="29"/>
      <c r="F52" s="15">
        <v>25</v>
      </c>
      <c r="G52" s="15">
        <v>25</v>
      </c>
      <c r="H52" s="60">
        <v>20</v>
      </c>
      <c r="I52" s="15">
        <v>25</v>
      </c>
      <c r="J52" s="15">
        <v>38</v>
      </c>
      <c r="K52" s="57"/>
      <c r="L52" s="45"/>
      <c r="M52" s="45"/>
      <c r="N52" s="45"/>
      <c r="O52" s="45"/>
      <c r="P52" s="45"/>
      <c r="Q52" s="45"/>
      <c r="R52" s="46"/>
      <c r="S52" s="57"/>
      <c r="T52" s="45"/>
      <c r="U52" s="45"/>
      <c r="V52" s="45"/>
      <c r="W52" s="68"/>
      <c r="X52" s="68"/>
      <c r="Y52" s="68"/>
      <c r="Z52" s="69"/>
      <c r="AA52" s="77"/>
      <c r="AB52" s="34"/>
      <c r="AC52" s="16">
        <f>COUNTIF(D52:AB52,"&gt;0")</f>
        <v>5</v>
      </c>
      <c r="AD52" s="39">
        <f>COUNTIF(E52:Q52,"&gt;0.5")+COUNTIF(R52:Z52,"&gt;0.5")</f>
        <v>5</v>
      </c>
      <c r="AE52" s="25">
        <f>IF(AC52&gt;=$AE$2,ROUND(SUM(LARGE(AI52:BC52,{1,2,3,4,5,6,7,8,9,10,11,12,13,14,15})),0),B52)</f>
        <v>133</v>
      </c>
      <c r="AF52" s="25">
        <f>RANK(AE52,$AE$4:$AE$84)</f>
        <v>49</v>
      </c>
      <c r="AG52" s="20">
        <f>COUNTIF(F52:Z52,"20")</f>
        <v>1</v>
      </c>
      <c r="AH52" s="28">
        <f>AG52/AC52</f>
        <v>0.2</v>
      </c>
      <c r="AI52" s="70">
        <f>F52</f>
        <v>25</v>
      </c>
      <c r="AJ52" s="70">
        <f>G52</f>
        <v>25</v>
      </c>
      <c r="AK52" s="70">
        <f>H52</f>
        <v>20</v>
      </c>
      <c r="AL52" s="70">
        <f>I52</f>
        <v>25</v>
      </c>
      <c r="AM52" s="70">
        <f>J52</f>
        <v>38</v>
      </c>
      <c r="AN52" s="70">
        <f>K52</f>
        <v>0</v>
      </c>
      <c r="AO52" s="70">
        <f>L52</f>
        <v>0</v>
      </c>
      <c r="AP52" s="70">
        <f>M52</f>
        <v>0</v>
      </c>
      <c r="AQ52" s="70">
        <f>N52</f>
        <v>0</v>
      </c>
      <c r="AR52" s="70">
        <f>O52</f>
        <v>0</v>
      </c>
      <c r="AS52" s="70">
        <f>P52</f>
        <v>0</v>
      </c>
      <c r="AT52" s="70">
        <f>Q52</f>
        <v>0</v>
      </c>
      <c r="AU52" s="72">
        <f>R52</f>
        <v>0</v>
      </c>
      <c r="AV52" s="70">
        <f>T52</f>
        <v>0</v>
      </c>
      <c r="AW52" s="70">
        <f>U52</f>
        <v>0</v>
      </c>
      <c r="AX52" s="70">
        <f>V52</f>
        <v>0</v>
      </c>
      <c r="AY52" s="70">
        <f>W52</f>
        <v>0</v>
      </c>
      <c r="AZ52" s="70">
        <f>X52</f>
        <v>0</v>
      </c>
      <c r="BA52" s="70">
        <f>Y52</f>
        <v>0</v>
      </c>
      <c r="BB52" s="72">
        <f>Z52</f>
        <v>0</v>
      </c>
      <c r="BC52" s="70">
        <f>AA52</f>
        <v>0</v>
      </c>
    </row>
    <row r="53" spans="1:55">
      <c r="A53" s="13">
        <f>RANK(B53,$B$4:$B$84)</f>
        <v>50</v>
      </c>
      <c r="B53" s="22">
        <f>ROUND(SUM(D53:AB53),0)</f>
        <v>132</v>
      </c>
      <c r="C53" s="14" t="s">
        <v>76</v>
      </c>
      <c r="D53" s="29"/>
      <c r="E53" s="29">
        <v>0.01</v>
      </c>
      <c r="F53" s="15">
        <v>30</v>
      </c>
      <c r="G53" s="15"/>
      <c r="H53" s="15">
        <v>33</v>
      </c>
      <c r="I53" s="15"/>
      <c r="J53" s="60">
        <v>20</v>
      </c>
      <c r="K53" s="57"/>
      <c r="L53" s="15"/>
      <c r="M53" s="45">
        <v>25</v>
      </c>
      <c r="N53" s="57">
        <v>24</v>
      </c>
      <c r="O53" s="45"/>
      <c r="P53" s="45"/>
      <c r="Q53" s="45"/>
      <c r="R53" s="46"/>
      <c r="S53" s="57"/>
      <c r="T53" s="45"/>
      <c r="U53" s="45"/>
      <c r="V53" s="45"/>
      <c r="W53" s="68"/>
      <c r="X53" s="68"/>
      <c r="Y53" s="68"/>
      <c r="Z53" s="68"/>
      <c r="AA53" s="76"/>
      <c r="AB53" s="34"/>
      <c r="AC53" s="16">
        <f>COUNTIF(D53:AB53,"&gt;0")</f>
        <v>6</v>
      </c>
      <c r="AD53" s="39">
        <f>COUNTIF(E53:Q53,"&gt;0.5")+COUNTIF(R53:Z53,"&gt;0.5")</f>
        <v>5</v>
      </c>
      <c r="AE53" s="25">
        <f>IF(AC53&gt;=$AE$2,ROUND(SUM(LARGE(AI53:BC53,{1,2,3,4,5,6,7,8,9,10,11,12,13,14,15})),0),B53)</f>
        <v>132</v>
      </c>
      <c r="AF53" s="25">
        <f>RANK(AE53,$AE$4:$AE$84)</f>
        <v>50</v>
      </c>
      <c r="AG53" s="20">
        <f>COUNTIF(F53:Z53,"20")</f>
        <v>1</v>
      </c>
      <c r="AH53" s="28">
        <f>AG53/AC53</f>
        <v>0.16666666666666666</v>
      </c>
      <c r="AI53" s="70">
        <f>F53</f>
        <v>30</v>
      </c>
      <c r="AJ53" s="70">
        <f>G53</f>
        <v>0</v>
      </c>
      <c r="AK53" s="70">
        <f>H53</f>
        <v>33</v>
      </c>
      <c r="AL53" s="70">
        <f>I53</f>
        <v>0</v>
      </c>
      <c r="AM53" s="70">
        <f>J53</f>
        <v>20</v>
      </c>
      <c r="AN53" s="70">
        <f>K53</f>
        <v>0</v>
      </c>
      <c r="AO53" s="70">
        <f>L53</f>
        <v>0</v>
      </c>
      <c r="AP53" s="70">
        <f>M53</f>
        <v>25</v>
      </c>
      <c r="AQ53" s="70">
        <f>N53</f>
        <v>24</v>
      </c>
      <c r="AR53" s="70">
        <f>O53</f>
        <v>0</v>
      </c>
      <c r="AS53" s="70">
        <f>P53</f>
        <v>0</v>
      </c>
      <c r="AT53" s="70">
        <f>Q53</f>
        <v>0</v>
      </c>
      <c r="AU53" s="72">
        <f>R53</f>
        <v>0</v>
      </c>
      <c r="AV53" s="70">
        <f>T53</f>
        <v>0</v>
      </c>
      <c r="AW53" s="70">
        <f>U53</f>
        <v>0</v>
      </c>
      <c r="AX53" s="70">
        <f>V53</f>
        <v>0</v>
      </c>
      <c r="AY53" s="70">
        <f>W53</f>
        <v>0</v>
      </c>
      <c r="AZ53" s="70">
        <f>X53</f>
        <v>0</v>
      </c>
      <c r="BA53" s="70">
        <f>Y53</f>
        <v>0</v>
      </c>
      <c r="BB53" s="72">
        <f>Z53</f>
        <v>0</v>
      </c>
      <c r="BC53" s="70">
        <f>AA53</f>
        <v>0</v>
      </c>
    </row>
    <row r="54" spans="1:55">
      <c r="A54" s="13">
        <f>RANK(B54,$B$4:$B$84)</f>
        <v>51</v>
      </c>
      <c r="B54" s="22">
        <f>ROUND(SUM(D54:AB54),0)</f>
        <v>130</v>
      </c>
      <c r="C54" s="21" t="s">
        <v>91</v>
      </c>
      <c r="D54" s="29">
        <v>0.01</v>
      </c>
      <c r="E54" s="29"/>
      <c r="F54" s="15">
        <v>26</v>
      </c>
      <c r="G54" s="15"/>
      <c r="H54" s="15"/>
      <c r="I54" s="15"/>
      <c r="J54" s="15"/>
      <c r="K54" s="58"/>
      <c r="L54" s="60">
        <v>20</v>
      </c>
      <c r="M54" s="45"/>
      <c r="N54" s="45"/>
      <c r="O54" s="45">
        <v>30</v>
      </c>
      <c r="P54" s="60">
        <v>20</v>
      </c>
      <c r="Q54" s="45"/>
      <c r="R54" s="46"/>
      <c r="S54" s="58"/>
      <c r="T54" s="45"/>
      <c r="U54" s="45"/>
      <c r="V54" s="45"/>
      <c r="W54" s="68"/>
      <c r="X54" s="68">
        <v>34</v>
      </c>
      <c r="Y54" s="68"/>
      <c r="Z54" s="68"/>
      <c r="AA54" s="76"/>
      <c r="AB54" s="33"/>
      <c r="AC54" s="16">
        <f>COUNTIF(D54:AB54,"&gt;0")</f>
        <v>6</v>
      </c>
      <c r="AD54" s="39">
        <f>COUNTIF(E54:Q54,"&gt;0.5")+COUNTIF(R54:Z54,"&gt;0.5")</f>
        <v>5</v>
      </c>
      <c r="AE54" s="25">
        <f>IF(AC54&gt;=$AE$2,ROUND(SUM(LARGE(AI54:BC54,{1,2,3,4,5,6,7,8,9,10,11,12,13,14,15})),0),B54)</f>
        <v>130</v>
      </c>
      <c r="AF54" s="25">
        <f>RANK(AE54,$AE$4:$AE$84)</f>
        <v>51</v>
      </c>
      <c r="AG54" s="20">
        <f>COUNTIF(F54:Z54,"20")</f>
        <v>2</v>
      </c>
      <c r="AH54" s="28">
        <f>AG54/AC54</f>
        <v>0.33333333333333331</v>
      </c>
      <c r="AI54" s="70">
        <f>F54</f>
        <v>26</v>
      </c>
      <c r="AJ54" s="70">
        <f>G54</f>
        <v>0</v>
      </c>
      <c r="AK54" s="70">
        <f>H54</f>
        <v>0</v>
      </c>
      <c r="AL54" s="70">
        <f>I54</f>
        <v>0</v>
      </c>
      <c r="AM54" s="70">
        <f>J54</f>
        <v>0</v>
      </c>
      <c r="AN54" s="70">
        <f>K54</f>
        <v>0</v>
      </c>
      <c r="AO54" s="70">
        <f>L54</f>
        <v>20</v>
      </c>
      <c r="AP54" s="70">
        <f>M54</f>
        <v>0</v>
      </c>
      <c r="AQ54" s="70">
        <f>N54</f>
        <v>0</v>
      </c>
      <c r="AR54" s="70">
        <f>O54</f>
        <v>30</v>
      </c>
      <c r="AS54" s="70">
        <f>P54</f>
        <v>20</v>
      </c>
      <c r="AT54" s="70">
        <f>Q54</f>
        <v>0</v>
      </c>
      <c r="AU54" s="72">
        <f>R54</f>
        <v>0</v>
      </c>
      <c r="AV54" s="70">
        <f>T54</f>
        <v>0</v>
      </c>
      <c r="AW54" s="70">
        <f>U54</f>
        <v>0</v>
      </c>
      <c r="AX54" s="70">
        <f>V54</f>
        <v>0</v>
      </c>
      <c r="AY54" s="70">
        <f>W54</f>
        <v>0</v>
      </c>
      <c r="AZ54" s="70">
        <f>X54</f>
        <v>34</v>
      </c>
      <c r="BA54" s="70">
        <f>Y54</f>
        <v>0</v>
      </c>
      <c r="BB54" s="72">
        <f>Z54</f>
        <v>0</v>
      </c>
      <c r="BC54" s="70">
        <f>AA54</f>
        <v>0</v>
      </c>
    </row>
    <row r="55" spans="1:55">
      <c r="A55" s="13">
        <f>RANK(B55,$B$4:$B$84)</f>
        <v>52</v>
      </c>
      <c r="B55" s="22">
        <f>ROUND(SUM(D55:AB55),0)</f>
        <v>127</v>
      </c>
      <c r="C55" s="14" t="s">
        <v>106</v>
      </c>
      <c r="D55" s="15"/>
      <c r="E55" s="29">
        <v>0.01</v>
      </c>
      <c r="F55" s="15">
        <v>37</v>
      </c>
      <c r="G55" s="15">
        <v>25</v>
      </c>
      <c r="H55" s="60">
        <v>20</v>
      </c>
      <c r="I55" s="15">
        <v>25</v>
      </c>
      <c r="J55" s="60">
        <v>20</v>
      </c>
      <c r="K55" s="57"/>
      <c r="L55" s="45"/>
      <c r="M55" s="45"/>
      <c r="N55" s="45"/>
      <c r="O55" s="45"/>
      <c r="P55" s="45"/>
      <c r="Q55" s="15"/>
      <c r="R55" s="45"/>
      <c r="S55" s="57"/>
      <c r="T55" s="45"/>
      <c r="U55" s="45"/>
      <c r="V55" s="45"/>
      <c r="W55" s="68"/>
      <c r="X55" s="68"/>
      <c r="Y55" s="68"/>
      <c r="Z55" s="68"/>
      <c r="AA55" s="76"/>
      <c r="AB55" s="33"/>
      <c r="AC55" s="16">
        <f>COUNTIF(D55:AB55,"&gt;0")</f>
        <v>6</v>
      </c>
      <c r="AD55" s="39">
        <f>COUNTIF(E55:Q55,"&gt;0.5")+COUNTIF(R55:Z55,"&gt;0.5")</f>
        <v>5</v>
      </c>
      <c r="AE55" s="25">
        <f>IF(AC55&gt;=$AE$2,ROUND(SUM(LARGE(AI55:BC55,{1,2,3,4,5,6,7,8,9,10,11,12,13,14,15})),0),B55)</f>
        <v>127</v>
      </c>
      <c r="AF55" s="25">
        <f>RANK(AE55,$AE$4:$AE$84)</f>
        <v>52</v>
      </c>
      <c r="AG55" s="20">
        <f>COUNTIF(F55:Z55,"20")</f>
        <v>2</v>
      </c>
      <c r="AH55" s="28">
        <f>AG55/AC55</f>
        <v>0.33333333333333331</v>
      </c>
      <c r="AI55" s="70">
        <f>F55</f>
        <v>37</v>
      </c>
      <c r="AJ55" s="70">
        <f>G55</f>
        <v>25</v>
      </c>
      <c r="AK55" s="70">
        <f>H55</f>
        <v>20</v>
      </c>
      <c r="AL55" s="70">
        <f>I55</f>
        <v>25</v>
      </c>
      <c r="AM55" s="70">
        <f>J55</f>
        <v>20</v>
      </c>
      <c r="AN55" s="70">
        <f>K55</f>
        <v>0</v>
      </c>
      <c r="AO55" s="70">
        <f>L55</f>
        <v>0</v>
      </c>
      <c r="AP55" s="70">
        <f>M55</f>
        <v>0</v>
      </c>
      <c r="AQ55" s="70">
        <f>N55</f>
        <v>0</v>
      </c>
      <c r="AR55" s="70">
        <f>O55</f>
        <v>0</v>
      </c>
      <c r="AS55" s="70">
        <f>P55</f>
        <v>0</v>
      </c>
      <c r="AT55" s="70">
        <f>Q55</f>
        <v>0</v>
      </c>
      <c r="AU55" s="72">
        <f>R55</f>
        <v>0</v>
      </c>
      <c r="AV55" s="70">
        <f>T55</f>
        <v>0</v>
      </c>
      <c r="AW55" s="70">
        <f>U55</f>
        <v>0</v>
      </c>
      <c r="AX55" s="70">
        <f>V55</f>
        <v>0</v>
      </c>
      <c r="AY55" s="70">
        <f>W55</f>
        <v>0</v>
      </c>
      <c r="AZ55" s="70">
        <f>X55</f>
        <v>0</v>
      </c>
      <c r="BA55" s="70">
        <f>Y55</f>
        <v>0</v>
      </c>
      <c r="BB55" s="72">
        <f>Z55</f>
        <v>0</v>
      </c>
      <c r="BC55" s="70">
        <f>AA55</f>
        <v>0</v>
      </c>
    </row>
    <row r="56" spans="1:55">
      <c r="A56" s="13">
        <f>RANK(B56,$B$4:$B$84)</f>
        <v>53</v>
      </c>
      <c r="B56" s="22">
        <f>ROUND(SUM(D56:AB56),0)</f>
        <v>110</v>
      </c>
      <c r="C56" s="21" t="s">
        <v>93</v>
      </c>
      <c r="D56" s="29">
        <v>0.01</v>
      </c>
      <c r="E56" s="29"/>
      <c r="F56" s="15">
        <v>25</v>
      </c>
      <c r="G56" s="15"/>
      <c r="H56" s="60">
        <v>20</v>
      </c>
      <c r="I56" s="15"/>
      <c r="J56" s="15"/>
      <c r="K56" s="57"/>
      <c r="L56" s="45"/>
      <c r="M56" s="15">
        <v>25</v>
      </c>
      <c r="N56" s="60">
        <v>20</v>
      </c>
      <c r="O56" s="15"/>
      <c r="P56" s="45"/>
      <c r="Q56" s="15"/>
      <c r="R56" s="60">
        <v>20</v>
      </c>
      <c r="S56" s="57"/>
      <c r="T56" s="15"/>
      <c r="U56" s="45"/>
      <c r="V56" s="45"/>
      <c r="W56" s="68"/>
      <c r="X56" s="68"/>
      <c r="Y56" s="68"/>
      <c r="Z56" s="68"/>
      <c r="AA56" s="76"/>
      <c r="AB56" s="33"/>
      <c r="AC56" s="16">
        <f>COUNTIF(D56:AB56,"&gt;0")</f>
        <v>6</v>
      </c>
      <c r="AD56" s="39">
        <f>COUNTIF(E56:Q56,"&gt;0.5")+COUNTIF(R56:Z56,"&gt;0.5")</f>
        <v>5</v>
      </c>
      <c r="AE56" s="25">
        <f>IF(AC56&gt;=$AE$2,ROUND(SUM(LARGE(AI56:BC56,{1,2,3,4,5,6,7,8,9,10,11,12,13,14,15})),0),B56)</f>
        <v>110</v>
      </c>
      <c r="AF56" s="25">
        <f>RANK(AE56,$AE$4:$AE$84)</f>
        <v>53</v>
      </c>
      <c r="AG56" s="20">
        <f>COUNTIF(F56:Z56,"20")</f>
        <v>3</v>
      </c>
      <c r="AH56" s="28">
        <f>AG56/AC56</f>
        <v>0.5</v>
      </c>
      <c r="AI56" s="70">
        <f>F56</f>
        <v>25</v>
      </c>
      <c r="AJ56" s="70">
        <f>G56</f>
        <v>0</v>
      </c>
      <c r="AK56" s="70">
        <f>H56</f>
        <v>20</v>
      </c>
      <c r="AL56" s="70">
        <f>I56</f>
        <v>0</v>
      </c>
      <c r="AM56" s="70">
        <f>J56</f>
        <v>0</v>
      </c>
      <c r="AN56" s="70">
        <f>K56</f>
        <v>0</v>
      </c>
      <c r="AO56" s="70">
        <f>L56</f>
        <v>0</v>
      </c>
      <c r="AP56" s="70">
        <f>M56</f>
        <v>25</v>
      </c>
      <c r="AQ56" s="70">
        <f>N56</f>
        <v>20</v>
      </c>
      <c r="AR56" s="70">
        <f>O56</f>
        <v>0</v>
      </c>
      <c r="AS56" s="70">
        <f>P56</f>
        <v>0</v>
      </c>
      <c r="AT56" s="70">
        <f>Q56</f>
        <v>0</v>
      </c>
      <c r="AU56" s="72">
        <f>R56</f>
        <v>20</v>
      </c>
      <c r="AV56" s="70">
        <f>T56</f>
        <v>0</v>
      </c>
      <c r="AW56" s="70">
        <f>U56</f>
        <v>0</v>
      </c>
      <c r="AX56" s="70">
        <f>V56</f>
        <v>0</v>
      </c>
      <c r="AY56" s="70">
        <f>W56</f>
        <v>0</v>
      </c>
      <c r="AZ56" s="70">
        <f>X56</f>
        <v>0</v>
      </c>
      <c r="BA56" s="70">
        <f>Y56</f>
        <v>0</v>
      </c>
      <c r="BB56" s="72">
        <f>Z56</f>
        <v>0</v>
      </c>
      <c r="BC56" s="70">
        <f>AA56</f>
        <v>0</v>
      </c>
    </row>
    <row r="57" spans="1:55">
      <c r="A57" s="13">
        <f>RANK(B57,$B$4:$B$84)</f>
        <v>54</v>
      </c>
      <c r="B57" s="22">
        <f>ROUND(SUM(D57:AB57),0)</f>
        <v>109</v>
      </c>
      <c r="C57" s="21" t="s">
        <v>96</v>
      </c>
      <c r="D57" s="15"/>
      <c r="E57" s="65">
        <v>0.01</v>
      </c>
      <c r="F57" s="15"/>
      <c r="G57" s="15"/>
      <c r="H57" s="60">
        <v>20</v>
      </c>
      <c r="I57" s="15"/>
      <c r="J57" s="15">
        <v>39</v>
      </c>
      <c r="K57" s="57"/>
      <c r="L57" s="45"/>
      <c r="M57" s="45"/>
      <c r="N57" s="60">
        <v>20</v>
      </c>
      <c r="O57" s="15">
        <v>30</v>
      </c>
      <c r="P57" s="45"/>
      <c r="Q57" s="15"/>
      <c r="R57" s="45"/>
      <c r="S57" s="57"/>
      <c r="T57" s="15"/>
      <c r="U57" s="45"/>
      <c r="V57" s="45"/>
      <c r="W57" s="68"/>
      <c r="X57" s="68"/>
      <c r="Y57" s="68"/>
      <c r="Z57" s="68"/>
      <c r="AA57" s="76"/>
      <c r="AB57" s="33"/>
      <c r="AC57" s="16">
        <f>COUNTIF(D57:AB57,"&gt;0")</f>
        <v>5</v>
      </c>
      <c r="AD57" s="39">
        <f>COUNTIF(E57:Q57,"&gt;0.5")+COUNTIF(R57:Z57,"&gt;0.5")</f>
        <v>4</v>
      </c>
      <c r="AE57" s="25">
        <f>IF(AC57&gt;=$AE$2,ROUND(SUM(LARGE(AI57:BC57,{1,2,3,4,5,6,7,8,9,10,11,12,13,14,15})),0),B57)</f>
        <v>109</v>
      </c>
      <c r="AF57" s="25">
        <f>RANK(AE57,$AE$4:$AE$84)</f>
        <v>54</v>
      </c>
      <c r="AG57" s="20">
        <f>COUNTIF(F57:Z57,"20")+1</f>
        <v>3</v>
      </c>
      <c r="AH57" s="28">
        <f>AG57/AC57</f>
        <v>0.6</v>
      </c>
      <c r="AI57" s="70">
        <f>F57</f>
        <v>0</v>
      </c>
      <c r="AJ57" s="70">
        <f>G57</f>
        <v>0</v>
      </c>
      <c r="AK57" s="70">
        <f>H57</f>
        <v>20</v>
      </c>
      <c r="AL57" s="70">
        <f>I57</f>
        <v>0</v>
      </c>
      <c r="AM57" s="70">
        <f>J57</f>
        <v>39</v>
      </c>
      <c r="AN57" s="70">
        <f>K57</f>
        <v>0</v>
      </c>
      <c r="AO57" s="70">
        <f>L57</f>
        <v>0</v>
      </c>
      <c r="AP57" s="70">
        <f>M57</f>
        <v>0</v>
      </c>
      <c r="AQ57" s="70">
        <f>N57</f>
        <v>20</v>
      </c>
      <c r="AR57" s="70">
        <f>O57</f>
        <v>30</v>
      </c>
      <c r="AS57" s="70">
        <f>P57</f>
        <v>0</v>
      </c>
      <c r="AT57" s="70">
        <f>Q57</f>
        <v>0</v>
      </c>
      <c r="AU57" s="72">
        <f>R57</f>
        <v>0</v>
      </c>
      <c r="AV57" s="70">
        <f>T57</f>
        <v>0</v>
      </c>
      <c r="AW57" s="70">
        <f>U57</f>
        <v>0</v>
      </c>
      <c r="AX57" s="70">
        <f>V57</f>
        <v>0</v>
      </c>
      <c r="AY57" s="70">
        <f>W57</f>
        <v>0</v>
      </c>
      <c r="AZ57" s="70">
        <f>X57</f>
        <v>0</v>
      </c>
      <c r="BA57" s="70">
        <f>Y57</f>
        <v>0</v>
      </c>
      <c r="BB57" s="72">
        <f>Z57</f>
        <v>0</v>
      </c>
      <c r="BC57" s="70">
        <f>AA57</f>
        <v>0</v>
      </c>
    </row>
    <row r="58" spans="1:55">
      <c r="A58" s="13">
        <f>RANK(B58,$B$4:$B$84)</f>
        <v>55</v>
      </c>
      <c r="B58" s="22">
        <f>ROUND(SUM(D58:AB58),0)</f>
        <v>107</v>
      </c>
      <c r="C58" s="21" t="s">
        <v>138</v>
      </c>
      <c r="D58" s="29">
        <v>0.01</v>
      </c>
      <c r="E58" s="29">
        <v>0.01</v>
      </c>
      <c r="F58" s="15">
        <v>26</v>
      </c>
      <c r="G58" s="15"/>
      <c r="H58" s="15"/>
      <c r="I58" s="15">
        <v>25</v>
      </c>
      <c r="J58" s="15"/>
      <c r="K58" s="57"/>
      <c r="L58" s="45">
        <v>26</v>
      </c>
      <c r="M58" s="45"/>
      <c r="N58" s="45"/>
      <c r="O58" s="45"/>
      <c r="P58" s="45"/>
      <c r="Q58" s="45"/>
      <c r="R58" s="45"/>
      <c r="S58" s="57"/>
      <c r="T58" s="45"/>
      <c r="U58" s="15"/>
      <c r="V58" s="45"/>
      <c r="W58" s="68"/>
      <c r="X58" s="68">
        <v>30</v>
      </c>
      <c r="Y58" s="68"/>
      <c r="Z58" s="68"/>
      <c r="AA58" s="76"/>
      <c r="AB58" s="33"/>
      <c r="AC58" s="16">
        <f>COUNTIF(D58:AB58,"&gt;0")</f>
        <v>6</v>
      </c>
      <c r="AD58" s="39">
        <f>COUNTIF(E58:Q58,"&gt;0.5")+COUNTIF(R58:Z58,"&gt;0.5")</f>
        <v>4</v>
      </c>
      <c r="AE58" s="25">
        <f>IF(AC58&gt;=$AE$2,ROUND(SUM(LARGE(AI58:BC58,{1,2,3,4,5,6,7,8,9,10,11,12,13,14,15})),0),B58)</f>
        <v>107</v>
      </c>
      <c r="AF58" s="25">
        <f>RANK(AE58,$AE$4:$AE$84)</f>
        <v>55</v>
      </c>
      <c r="AG58" s="20">
        <f>COUNTIF(F58:Z58,"20")</f>
        <v>0</v>
      </c>
      <c r="AH58" s="28">
        <f>AG58/AC58</f>
        <v>0</v>
      </c>
      <c r="AI58" s="70">
        <f>F58</f>
        <v>26</v>
      </c>
      <c r="AJ58" s="70">
        <f>G58</f>
        <v>0</v>
      </c>
      <c r="AK58" s="70">
        <f>H58</f>
        <v>0</v>
      </c>
      <c r="AL58" s="70">
        <f>I58</f>
        <v>25</v>
      </c>
      <c r="AM58" s="70">
        <f>J58</f>
        <v>0</v>
      </c>
      <c r="AN58" s="70">
        <f>K58</f>
        <v>0</v>
      </c>
      <c r="AO58" s="70">
        <f>L58</f>
        <v>26</v>
      </c>
      <c r="AP58" s="70">
        <f>M58</f>
        <v>0</v>
      </c>
      <c r="AQ58" s="70">
        <f>N58</f>
        <v>0</v>
      </c>
      <c r="AR58" s="70">
        <f>O58</f>
        <v>0</v>
      </c>
      <c r="AS58" s="70">
        <f>P58</f>
        <v>0</v>
      </c>
      <c r="AT58" s="70">
        <f>Q58</f>
        <v>0</v>
      </c>
      <c r="AU58" s="72">
        <f>R58</f>
        <v>0</v>
      </c>
      <c r="AV58" s="70">
        <f>T58</f>
        <v>0</v>
      </c>
      <c r="AW58" s="70">
        <f>U58</f>
        <v>0</v>
      </c>
      <c r="AX58" s="70">
        <f>V58</f>
        <v>0</v>
      </c>
      <c r="AY58" s="70">
        <f>W58</f>
        <v>0</v>
      </c>
      <c r="AZ58" s="70">
        <f>X58</f>
        <v>30</v>
      </c>
      <c r="BA58" s="70">
        <f>Y58</f>
        <v>0</v>
      </c>
      <c r="BB58" s="72">
        <f>Z58</f>
        <v>0</v>
      </c>
      <c r="BC58" s="70">
        <f>AA58</f>
        <v>0</v>
      </c>
    </row>
    <row r="59" spans="1:55">
      <c r="A59" s="13">
        <f>RANK(B59,$B$4:$B$84)</f>
        <v>56</v>
      </c>
      <c r="B59" s="22">
        <f>ROUND(SUM(D59:AB59),0)</f>
        <v>102</v>
      </c>
      <c r="C59" s="14" t="s">
        <v>70</v>
      </c>
      <c r="D59" s="29">
        <v>0.01</v>
      </c>
      <c r="E59" s="29">
        <v>0.01</v>
      </c>
      <c r="F59" s="60">
        <v>20</v>
      </c>
      <c r="G59" s="15">
        <v>26</v>
      </c>
      <c r="H59" s="29"/>
      <c r="I59" s="15">
        <v>25</v>
      </c>
      <c r="J59" s="15">
        <v>31</v>
      </c>
      <c r="K59" s="57"/>
      <c r="L59" s="15"/>
      <c r="M59" s="45"/>
      <c r="N59" s="45"/>
      <c r="O59" s="45"/>
      <c r="P59" s="45"/>
      <c r="Q59" s="45"/>
      <c r="R59" s="45"/>
      <c r="S59" s="58"/>
      <c r="T59" s="45"/>
      <c r="U59" s="45"/>
      <c r="V59" s="45"/>
      <c r="W59" s="68"/>
      <c r="X59" s="68"/>
      <c r="Y59" s="68"/>
      <c r="Z59" s="68"/>
      <c r="AA59" s="76"/>
      <c r="AB59" s="34"/>
      <c r="AC59" s="16">
        <f>COUNTIF(D59:AB59,"&gt;0")</f>
        <v>6</v>
      </c>
      <c r="AD59" s="39">
        <f>COUNTIF(E59:Q59,"&gt;0.5")+COUNTIF(R59:Z59,"&gt;0.5")</f>
        <v>4</v>
      </c>
      <c r="AE59" s="25">
        <f>IF(AC59&gt;=$AE$2,ROUND(SUM(LARGE(AI59:BC59,{1,2,3,4,5,6,7,8,9,10,11,12,13,14,15})),0),B59)</f>
        <v>102</v>
      </c>
      <c r="AF59" s="25">
        <f>RANK(AE59,$AE$4:$AE$84)</f>
        <v>56</v>
      </c>
      <c r="AG59" s="20">
        <f>COUNTIF(F59:Z59,"20")</f>
        <v>1</v>
      </c>
      <c r="AH59" s="28">
        <f>AG59/AC59</f>
        <v>0.16666666666666666</v>
      </c>
      <c r="AI59" s="70">
        <f>F59</f>
        <v>20</v>
      </c>
      <c r="AJ59" s="70">
        <f>G59</f>
        <v>26</v>
      </c>
      <c r="AK59" s="70">
        <f>H59</f>
        <v>0</v>
      </c>
      <c r="AL59" s="70">
        <f>I59</f>
        <v>25</v>
      </c>
      <c r="AM59" s="70">
        <f>J59</f>
        <v>31</v>
      </c>
      <c r="AN59" s="70">
        <f>K59</f>
        <v>0</v>
      </c>
      <c r="AO59" s="70">
        <f>L59</f>
        <v>0</v>
      </c>
      <c r="AP59" s="70">
        <f>M59</f>
        <v>0</v>
      </c>
      <c r="AQ59" s="70">
        <f>N59</f>
        <v>0</v>
      </c>
      <c r="AR59" s="70">
        <f>O59</f>
        <v>0</v>
      </c>
      <c r="AS59" s="70">
        <f>P59</f>
        <v>0</v>
      </c>
      <c r="AT59" s="70">
        <f>Q59</f>
        <v>0</v>
      </c>
      <c r="AU59" s="72">
        <f>R59</f>
        <v>0</v>
      </c>
      <c r="AV59" s="70">
        <f>T59</f>
        <v>0</v>
      </c>
      <c r="AW59" s="70">
        <f>U59</f>
        <v>0</v>
      </c>
      <c r="AX59" s="70">
        <f>V59</f>
        <v>0</v>
      </c>
      <c r="AY59" s="70">
        <f>W59</f>
        <v>0</v>
      </c>
      <c r="AZ59" s="70">
        <f>X59</f>
        <v>0</v>
      </c>
      <c r="BA59" s="70">
        <f>Y59</f>
        <v>0</v>
      </c>
      <c r="BB59" s="72">
        <f>Z59</f>
        <v>0</v>
      </c>
      <c r="BC59" s="70">
        <f>AA59</f>
        <v>0</v>
      </c>
    </row>
    <row r="60" spans="1:55">
      <c r="A60" s="13">
        <f>RANK(B60,$B$4:$B$84)</f>
        <v>57</v>
      </c>
      <c r="B60" s="22">
        <f>ROUND(SUM(D60:AB60),0)</f>
        <v>94</v>
      </c>
      <c r="C60" s="14" t="s">
        <v>17</v>
      </c>
      <c r="D60" s="15"/>
      <c r="E60" s="29">
        <v>0.01</v>
      </c>
      <c r="F60" s="60">
        <v>20</v>
      </c>
      <c r="G60" s="15"/>
      <c r="H60" s="15"/>
      <c r="I60" s="15">
        <v>25</v>
      </c>
      <c r="J60" s="15"/>
      <c r="K60" s="57"/>
      <c r="L60" s="45"/>
      <c r="M60" s="45">
        <v>25</v>
      </c>
      <c r="N60" s="45"/>
      <c r="O60" s="45"/>
      <c r="P60" s="45"/>
      <c r="Q60" s="45"/>
      <c r="R60" s="57">
        <v>24</v>
      </c>
      <c r="S60" s="57"/>
      <c r="T60" s="45"/>
      <c r="U60" s="15"/>
      <c r="V60" s="15"/>
      <c r="W60" s="68"/>
      <c r="X60" s="68"/>
      <c r="Y60" s="68"/>
      <c r="Z60" s="68"/>
      <c r="AA60" s="76"/>
      <c r="AB60" s="33"/>
      <c r="AC60" s="16">
        <f>COUNTIF(D60:AB60,"&gt;0")</f>
        <v>5</v>
      </c>
      <c r="AD60" s="39">
        <f>COUNTIF(E60:Q60,"&gt;0.5")+COUNTIF(R60:Z60,"&gt;0.5")</f>
        <v>4</v>
      </c>
      <c r="AE60" s="25">
        <f>IF(AC60&gt;=$AE$2,ROUND(SUM(LARGE(AI60:BC60,{1,2,3,4,5,6,7,8,9,10,11,12,13,14,15})),0),B60)</f>
        <v>94</v>
      </c>
      <c r="AF60" s="25">
        <f>RANK(AE60,$AE$4:$AE$84)</f>
        <v>57</v>
      </c>
      <c r="AG60" s="20">
        <f>COUNTIF(F60:Z60,"20")</f>
        <v>1</v>
      </c>
      <c r="AH60" s="28">
        <f>AG60/AC60</f>
        <v>0.2</v>
      </c>
      <c r="AI60" s="70">
        <f>F60</f>
        <v>20</v>
      </c>
      <c r="AJ60" s="70">
        <f>G60</f>
        <v>0</v>
      </c>
      <c r="AK60" s="70">
        <f>H60</f>
        <v>0</v>
      </c>
      <c r="AL60" s="70">
        <f>I60</f>
        <v>25</v>
      </c>
      <c r="AM60" s="70">
        <f>J60</f>
        <v>0</v>
      </c>
      <c r="AN60" s="70">
        <f>K60</f>
        <v>0</v>
      </c>
      <c r="AO60" s="70">
        <f>L60</f>
        <v>0</v>
      </c>
      <c r="AP60" s="70">
        <f>M60</f>
        <v>25</v>
      </c>
      <c r="AQ60" s="70">
        <f>N60</f>
        <v>0</v>
      </c>
      <c r="AR60" s="70">
        <f>O60</f>
        <v>0</v>
      </c>
      <c r="AS60" s="70">
        <f>P60</f>
        <v>0</v>
      </c>
      <c r="AT60" s="70">
        <f>Q60</f>
        <v>0</v>
      </c>
      <c r="AU60" s="72">
        <f>R60</f>
        <v>24</v>
      </c>
      <c r="AV60" s="70">
        <f>T60</f>
        <v>0</v>
      </c>
      <c r="AW60" s="70">
        <f>U60</f>
        <v>0</v>
      </c>
      <c r="AX60" s="70">
        <f>V60</f>
        <v>0</v>
      </c>
      <c r="AY60" s="70">
        <f>W60</f>
        <v>0</v>
      </c>
      <c r="AZ60" s="70">
        <f>X60</f>
        <v>0</v>
      </c>
      <c r="BA60" s="70">
        <f>Y60</f>
        <v>0</v>
      </c>
      <c r="BB60" s="72">
        <f>Z60</f>
        <v>0</v>
      </c>
      <c r="BC60" s="70">
        <f>AA60</f>
        <v>0</v>
      </c>
    </row>
    <row r="61" spans="1:55">
      <c r="A61" s="13">
        <f>RANK(B61,$B$4:$B$84)</f>
        <v>58</v>
      </c>
      <c r="B61" s="22">
        <f>ROUND(SUM(D61:AB61),0)</f>
        <v>93</v>
      </c>
      <c r="C61" s="14" t="s">
        <v>72</v>
      </c>
      <c r="D61" s="15"/>
      <c r="E61" s="29"/>
      <c r="F61" s="60">
        <v>20</v>
      </c>
      <c r="G61" s="15"/>
      <c r="H61" s="15"/>
      <c r="I61" s="15"/>
      <c r="J61" s="15"/>
      <c r="K61" s="58"/>
      <c r="L61" s="45"/>
      <c r="M61" s="45"/>
      <c r="N61" s="45"/>
      <c r="O61" s="45"/>
      <c r="P61" s="45"/>
      <c r="Q61" s="45"/>
      <c r="R61" s="60">
        <v>20</v>
      </c>
      <c r="S61" s="58"/>
      <c r="T61" s="45"/>
      <c r="U61" s="15"/>
      <c r="V61" s="60">
        <v>20</v>
      </c>
      <c r="W61" s="68"/>
      <c r="X61" s="68"/>
      <c r="Y61" s="68">
        <v>33</v>
      </c>
      <c r="Z61" s="68"/>
      <c r="AA61" s="76"/>
      <c r="AB61" s="33"/>
      <c r="AC61" s="16">
        <f>COUNTIF(D61:AB61,"&gt;0")</f>
        <v>4</v>
      </c>
      <c r="AD61" s="39">
        <f>COUNTIF(E61:Q61,"&gt;0.5")+COUNTIF(R61:Z61,"&gt;0.5")</f>
        <v>4</v>
      </c>
      <c r="AE61" s="25">
        <f>IF(AC61&gt;=$AE$2,ROUND(SUM(LARGE(AI61:BC61,{1,2,3,4,5,6,7,8,9,10,11,12,13,14,15})),0),B61)</f>
        <v>93</v>
      </c>
      <c r="AF61" s="25">
        <f>RANK(AE61,$AE$4:$AE$84)</f>
        <v>58</v>
      </c>
      <c r="AG61" s="20">
        <f>COUNTIF(F61:Z61,"20")</f>
        <v>3</v>
      </c>
      <c r="AH61" s="28">
        <f>AG61/AC61</f>
        <v>0.75</v>
      </c>
      <c r="AI61" s="70">
        <f>F61</f>
        <v>20</v>
      </c>
      <c r="AJ61" s="70">
        <f>G61</f>
        <v>0</v>
      </c>
      <c r="AK61" s="70">
        <f>H61</f>
        <v>0</v>
      </c>
      <c r="AL61" s="70">
        <f>I61</f>
        <v>0</v>
      </c>
      <c r="AM61" s="70">
        <f>J61</f>
        <v>0</v>
      </c>
      <c r="AN61" s="70">
        <f>K61</f>
        <v>0</v>
      </c>
      <c r="AO61" s="70">
        <f>L61</f>
        <v>0</v>
      </c>
      <c r="AP61" s="70">
        <f>M61</f>
        <v>0</v>
      </c>
      <c r="AQ61" s="70">
        <f>N61</f>
        <v>0</v>
      </c>
      <c r="AR61" s="70">
        <f>O61</f>
        <v>0</v>
      </c>
      <c r="AS61" s="70">
        <f>P61</f>
        <v>0</v>
      </c>
      <c r="AT61" s="70">
        <f>Q61</f>
        <v>0</v>
      </c>
      <c r="AU61" s="72">
        <f>R61</f>
        <v>20</v>
      </c>
      <c r="AV61" s="70">
        <f>T61</f>
        <v>0</v>
      </c>
      <c r="AW61" s="70">
        <f>U61</f>
        <v>0</v>
      </c>
      <c r="AX61" s="70">
        <f>V61</f>
        <v>20</v>
      </c>
      <c r="AY61" s="70">
        <f>W61</f>
        <v>0</v>
      </c>
      <c r="AZ61" s="70">
        <f>X61</f>
        <v>0</v>
      </c>
      <c r="BA61" s="70">
        <f>Y61</f>
        <v>33</v>
      </c>
      <c r="BB61" s="72">
        <f>Z61</f>
        <v>0</v>
      </c>
      <c r="BC61" s="70">
        <f>AA61</f>
        <v>0</v>
      </c>
    </row>
    <row r="62" spans="1:55">
      <c r="A62" s="13">
        <f>RANK(B62,$B$4:$B$84)</f>
        <v>59</v>
      </c>
      <c r="B62" s="22">
        <f>ROUND(SUM(D62:AB62),0)</f>
        <v>92</v>
      </c>
      <c r="C62" s="14" t="s">
        <v>98</v>
      </c>
      <c r="D62" s="29">
        <v>0.01</v>
      </c>
      <c r="E62" s="29"/>
      <c r="F62" s="15">
        <v>27</v>
      </c>
      <c r="G62" s="15"/>
      <c r="H62" s="60">
        <v>20</v>
      </c>
      <c r="I62" s="15"/>
      <c r="J62" s="15"/>
      <c r="K62" s="57"/>
      <c r="L62" s="45"/>
      <c r="M62" s="45">
        <v>25</v>
      </c>
      <c r="N62" s="60">
        <v>20</v>
      </c>
      <c r="O62" s="15"/>
      <c r="P62" s="45"/>
      <c r="Q62" s="15"/>
      <c r="R62" s="46"/>
      <c r="S62" s="57"/>
      <c r="T62" s="15"/>
      <c r="U62" s="45"/>
      <c r="V62" s="45"/>
      <c r="W62" s="68"/>
      <c r="X62" s="68"/>
      <c r="Y62" s="68"/>
      <c r="Z62" s="68"/>
      <c r="AA62" s="76"/>
      <c r="AB62" s="33"/>
      <c r="AC62" s="16">
        <f>COUNTIF(D62:AB62,"&gt;0")</f>
        <v>5</v>
      </c>
      <c r="AD62" s="39">
        <f>COUNTIF(E62:Q62,"&gt;0.5")+COUNTIF(R62:Z62,"&gt;0.5")</f>
        <v>4</v>
      </c>
      <c r="AE62" s="25">
        <f>IF(AC62&gt;=$AE$2,ROUND(SUM(LARGE(AI62:BC62,{1,2,3,4,5,6,7,8,9,10,11,12,13,14,15})),0),B62)</f>
        <v>92</v>
      </c>
      <c r="AF62" s="25">
        <f>RANK(AE62,$AE$4:$AE$84)</f>
        <v>59</v>
      </c>
      <c r="AG62" s="20">
        <f>COUNTIF(F62:Z62,"20")</f>
        <v>2</v>
      </c>
      <c r="AH62" s="28">
        <f>AG62/AC62</f>
        <v>0.4</v>
      </c>
      <c r="AI62" s="70">
        <f>F62</f>
        <v>27</v>
      </c>
      <c r="AJ62" s="70">
        <f>G62</f>
        <v>0</v>
      </c>
      <c r="AK62" s="70">
        <f>H62</f>
        <v>20</v>
      </c>
      <c r="AL62" s="70">
        <f>I62</f>
        <v>0</v>
      </c>
      <c r="AM62" s="70">
        <f>J62</f>
        <v>0</v>
      </c>
      <c r="AN62" s="70">
        <f>K62</f>
        <v>0</v>
      </c>
      <c r="AO62" s="70">
        <f>L62</f>
        <v>0</v>
      </c>
      <c r="AP62" s="70">
        <f>M62</f>
        <v>25</v>
      </c>
      <c r="AQ62" s="70">
        <f>N62</f>
        <v>20</v>
      </c>
      <c r="AR62" s="70">
        <f>O62</f>
        <v>0</v>
      </c>
      <c r="AS62" s="70">
        <f>P62</f>
        <v>0</v>
      </c>
      <c r="AT62" s="70">
        <f>Q62</f>
        <v>0</v>
      </c>
      <c r="AU62" s="72">
        <f>R62</f>
        <v>0</v>
      </c>
      <c r="AV62" s="70">
        <f>T62</f>
        <v>0</v>
      </c>
      <c r="AW62" s="70">
        <f>U62</f>
        <v>0</v>
      </c>
      <c r="AX62" s="70">
        <f>V62</f>
        <v>0</v>
      </c>
      <c r="AY62" s="70">
        <f>W62</f>
        <v>0</v>
      </c>
      <c r="AZ62" s="70">
        <f>X62</f>
        <v>0</v>
      </c>
      <c r="BA62" s="70">
        <f>Y62</f>
        <v>0</v>
      </c>
      <c r="BB62" s="72">
        <f>Z62</f>
        <v>0</v>
      </c>
      <c r="BC62" s="70">
        <f>AA62</f>
        <v>0</v>
      </c>
    </row>
    <row r="63" spans="1:55">
      <c r="A63" s="13">
        <f>RANK(B63,$B$4:$B$84)</f>
        <v>60</v>
      </c>
      <c r="B63" s="22">
        <f>ROUND(SUM(D63:AB63),0)</f>
        <v>91</v>
      </c>
      <c r="C63" s="21" t="s">
        <v>95</v>
      </c>
      <c r="D63" s="15"/>
      <c r="E63" s="29">
        <v>0.01</v>
      </c>
      <c r="F63" s="15">
        <v>32</v>
      </c>
      <c r="G63" s="15"/>
      <c r="H63" s="15">
        <v>25</v>
      </c>
      <c r="I63" s="15"/>
      <c r="J63" s="15"/>
      <c r="K63" s="57"/>
      <c r="L63" s="15"/>
      <c r="M63" s="45"/>
      <c r="N63" s="45"/>
      <c r="O63" s="45">
        <v>34</v>
      </c>
      <c r="P63" s="45"/>
      <c r="Q63" s="45"/>
      <c r="R63" s="45"/>
      <c r="S63" s="57"/>
      <c r="T63" s="45"/>
      <c r="U63" s="15"/>
      <c r="V63" s="45"/>
      <c r="W63" s="68"/>
      <c r="X63" s="68"/>
      <c r="Y63" s="68"/>
      <c r="Z63" s="68"/>
      <c r="AA63" s="76"/>
      <c r="AB63" s="33"/>
      <c r="AC63" s="16">
        <f>COUNTIF(D63:AB63,"&gt;0")</f>
        <v>4</v>
      </c>
      <c r="AD63" s="39">
        <f>COUNTIF(E63:Q63,"&gt;0.5")+COUNTIF(R63:Z63,"&gt;0.5")</f>
        <v>3</v>
      </c>
      <c r="AE63" s="25">
        <f>IF(AC63&gt;=$AE$2,ROUND(SUM(LARGE(AI63:BC63,{1,2,3,4,5,6,7,8,9,10,11,12,13,14,15})),0),B63)</f>
        <v>91</v>
      </c>
      <c r="AF63" s="25">
        <f>RANK(AE63,$AE$4:$AE$84)</f>
        <v>60</v>
      </c>
      <c r="AG63" s="20">
        <f>COUNTIF(F63:Z63,"20")</f>
        <v>0</v>
      </c>
      <c r="AH63" s="28">
        <f>AG63/AC63</f>
        <v>0</v>
      </c>
      <c r="AI63" s="70">
        <f>F63</f>
        <v>32</v>
      </c>
      <c r="AJ63" s="70">
        <f>G63</f>
        <v>0</v>
      </c>
      <c r="AK63" s="70">
        <f>H63</f>
        <v>25</v>
      </c>
      <c r="AL63" s="70">
        <f>I63</f>
        <v>0</v>
      </c>
      <c r="AM63" s="70">
        <f>J63</f>
        <v>0</v>
      </c>
      <c r="AN63" s="70">
        <f>K63</f>
        <v>0</v>
      </c>
      <c r="AO63" s="70">
        <f>L63</f>
        <v>0</v>
      </c>
      <c r="AP63" s="70">
        <f>M63</f>
        <v>0</v>
      </c>
      <c r="AQ63" s="70">
        <f>N63</f>
        <v>0</v>
      </c>
      <c r="AR63" s="70">
        <f>O63</f>
        <v>34</v>
      </c>
      <c r="AS63" s="70">
        <f>P63</f>
        <v>0</v>
      </c>
      <c r="AT63" s="70">
        <f>Q63</f>
        <v>0</v>
      </c>
      <c r="AU63" s="72">
        <f>R63</f>
        <v>0</v>
      </c>
      <c r="AV63" s="70">
        <f>T63</f>
        <v>0</v>
      </c>
      <c r="AW63" s="70">
        <f>U63</f>
        <v>0</v>
      </c>
      <c r="AX63" s="70">
        <f>V63</f>
        <v>0</v>
      </c>
      <c r="AY63" s="70">
        <f>W63</f>
        <v>0</v>
      </c>
      <c r="AZ63" s="70">
        <f>X63</f>
        <v>0</v>
      </c>
      <c r="BA63" s="70">
        <f>Y63</f>
        <v>0</v>
      </c>
      <c r="BB63" s="72">
        <f>Z63</f>
        <v>0</v>
      </c>
      <c r="BC63" s="70">
        <f>AA63</f>
        <v>0</v>
      </c>
    </row>
    <row r="64" spans="1:55">
      <c r="A64" s="13">
        <f>RANK(B64,$B$4:$B$84)</f>
        <v>61</v>
      </c>
      <c r="B64" s="22">
        <f>ROUND(SUM(D64:AB64),0)</f>
        <v>90</v>
      </c>
      <c r="C64" s="21" t="s">
        <v>88</v>
      </c>
      <c r="D64" s="15"/>
      <c r="E64" s="29"/>
      <c r="F64" s="15"/>
      <c r="G64" s="15"/>
      <c r="H64" s="15"/>
      <c r="I64" s="15"/>
      <c r="J64" s="15"/>
      <c r="K64" s="57"/>
      <c r="L64" s="45">
        <v>35</v>
      </c>
      <c r="M64" s="45"/>
      <c r="N64" s="45"/>
      <c r="O64" s="45"/>
      <c r="P64" s="45"/>
      <c r="Q64" s="45">
        <v>31</v>
      </c>
      <c r="R64" s="57">
        <v>24</v>
      </c>
      <c r="S64" s="57"/>
      <c r="T64" s="45"/>
      <c r="U64" s="15"/>
      <c r="V64" s="45"/>
      <c r="W64" s="68"/>
      <c r="X64" s="68"/>
      <c r="Y64" s="68"/>
      <c r="Z64" s="68"/>
      <c r="AA64" s="76"/>
      <c r="AB64" s="33"/>
      <c r="AC64" s="16">
        <f>COUNTIF(D64:AB64,"&gt;0")</f>
        <v>3</v>
      </c>
      <c r="AD64" s="39">
        <f>COUNTIF(E64:Q64,"&gt;0.5")+COUNTIF(R64:Z64,"&gt;0.5")</f>
        <v>3</v>
      </c>
      <c r="AE64" s="25">
        <f>IF(AC64&gt;=$AE$2,ROUND(SUM(LARGE(AI64:BC64,{1,2,3,4,5,6,7,8,9,10,11,12,13,14,15})),0),B64)</f>
        <v>90</v>
      </c>
      <c r="AF64" s="25">
        <f>RANK(AE64,$AE$4:$AE$84)</f>
        <v>61</v>
      </c>
      <c r="AG64" s="20">
        <f>COUNTIF(F64:Z64,"20")</f>
        <v>0</v>
      </c>
      <c r="AH64" s="28">
        <f>AG64/AC64</f>
        <v>0</v>
      </c>
      <c r="AI64" s="70">
        <f>F64</f>
        <v>0</v>
      </c>
      <c r="AJ64" s="70">
        <f>G64</f>
        <v>0</v>
      </c>
      <c r="AK64" s="70">
        <f>H64</f>
        <v>0</v>
      </c>
      <c r="AL64" s="70">
        <f>I64</f>
        <v>0</v>
      </c>
      <c r="AM64" s="70">
        <f>J64</f>
        <v>0</v>
      </c>
      <c r="AN64" s="70">
        <f>K64</f>
        <v>0</v>
      </c>
      <c r="AO64" s="70">
        <f>L64</f>
        <v>35</v>
      </c>
      <c r="AP64" s="70">
        <f>M64</f>
        <v>0</v>
      </c>
      <c r="AQ64" s="70">
        <f>N64</f>
        <v>0</v>
      </c>
      <c r="AR64" s="70">
        <f>O64</f>
        <v>0</v>
      </c>
      <c r="AS64" s="70">
        <f>P64</f>
        <v>0</v>
      </c>
      <c r="AT64" s="70">
        <f>Q64</f>
        <v>31</v>
      </c>
      <c r="AU64" s="72">
        <f>R64</f>
        <v>24</v>
      </c>
      <c r="AV64" s="70">
        <f>T64</f>
        <v>0</v>
      </c>
      <c r="AW64" s="70">
        <f>U64</f>
        <v>0</v>
      </c>
      <c r="AX64" s="70">
        <f>V64</f>
        <v>0</v>
      </c>
      <c r="AY64" s="70">
        <f>W64</f>
        <v>0</v>
      </c>
      <c r="AZ64" s="70">
        <f>X64</f>
        <v>0</v>
      </c>
      <c r="BA64" s="70">
        <f>Y64</f>
        <v>0</v>
      </c>
      <c r="BB64" s="72">
        <f>Z64</f>
        <v>0</v>
      </c>
      <c r="BC64" s="70">
        <f>AA64</f>
        <v>0</v>
      </c>
    </row>
    <row r="65" spans="1:55">
      <c r="A65" s="13">
        <f>RANK(B65,$B$4:$B$84)</f>
        <v>62</v>
      </c>
      <c r="B65" s="22">
        <f>ROUND(SUM(D65:AB65),0)</f>
        <v>87</v>
      </c>
      <c r="C65" s="14" t="s">
        <v>21</v>
      </c>
      <c r="D65" s="29">
        <v>0.01</v>
      </c>
      <c r="E65" s="29">
        <v>0.01</v>
      </c>
      <c r="F65" s="15"/>
      <c r="G65" s="15"/>
      <c r="H65" s="15">
        <v>27</v>
      </c>
      <c r="I65" s="15"/>
      <c r="J65" s="60">
        <v>20</v>
      </c>
      <c r="K65" s="57"/>
      <c r="L65" s="60">
        <v>20</v>
      </c>
      <c r="M65" s="15"/>
      <c r="N65" s="45"/>
      <c r="O65" s="45"/>
      <c r="P65" s="45"/>
      <c r="Q65" s="45"/>
      <c r="R65" s="60">
        <v>20</v>
      </c>
      <c r="S65" s="57"/>
      <c r="T65" s="45"/>
      <c r="U65" s="45"/>
      <c r="V65" s="45"/>
      <c r="W65" s="68"/>
      <c r="X65" s="68"/>
      <c r="Y65" s="68"/>
      <c r="Z65" s="68"/>
      <c r="AA65" s="76"/>
      <c r="AB65" s="33"/>
      <c r="AC65" s="16">
        <f>COUNTIF(D65:AB65,"&gt;0")</f>
        <v>6</v>
      </c>
      <c r="AD65" s="39">
        <f>COUNTIF(E65:Q65,"&gt;0.5")+COUNTIF(R65:Z65,"&gt;0.5")</f>
        <v>4</v>
      </c>
      <c r="AE65" s="25">
        <f>IF(AC65&gt;=$AE$2,ROUND(SUM(LARGE(AI65:BC65,{1,2,3,4,5,6,7,8,9,10,11,12,13,14,15})),0),B65)</f>
        <v>87</v>
      </c>
      <c r="AF65" s="25">
        <f>RANK(AE65,$AE$4:$AE$84)</f>
        <v>62</v>
      </c>
      <c r="AG65" s="20">
        <f>COUNTIF(F65:Z65,"20")</f>
        <v>3</v>
      </c>
      <c r="AH65" s="28">
        <f>AG65/AC65</f>
        <v>0.5</v>
      </c>
      <c r="AI65" s="70">
        <f>F65</f>
        <v>0</v>
      </c>
      <c r="AJ65" s="70">
        <f>G65</f>
        <v>0</v>
      </c>
      <c r="AK65" s="70">
        <f>H65</f>
        <v>27</v>
      </c>
      <c r="AL65" s="70">
        <f>I65</f>
        <v>0</v>
      </c>
      <c r="AM65" s="70">
        <f>J65</f>
        <v>20</v>
      </c>
      <c r="AN65" s="70">
        <f>K65</f>
        <v>0</v>
      </c>
      <c r="AO65" s="70">
        <f>L65</f>
        <v>20</v>
      </c>
      <c r="AP65" s="70">
        <f>M65</f>
        <v>0</v>
      </c>
      <c r="AQ65" s="70">
        <f>N65</f>
        <v>0</v>
      </c>
      <c r="AR65" s="70">
        <f>O65</f>
        <v>0</v>
      </c>
      <c r="AS65" s="70">
        <f>P65</f>
        <v>0</v>
      </c>
      <c r="AT65" s="70">
        <f>Q65</f>
        <v>0</v>
      </c>
      <c r="AU65" s="72">
        <f>R65</f>
        <v>20</v>
      </c>
      <c r="AV65" s="70">
        <f>T65</f>
        <v>0</v>
      </c>
      <c r="AW65" s="70">
        <f>U65</f>
        <v>0</v>
      </c>
      <c r="AX65" s="70">
        <f>V65</f>
        <v>0</v>
      </c>
      <c r="AY65" s="70">
        <f>W65</f>
        <v>0</v>
      </c>
      <c r="AZ65" s="70">
        <f>X65</f>
        <v>0</v>
      </c>
      <c r="BA65" s="70">
        <f>Y65</f>
        <v>0</v>
      </c>
      <c r="BB65" s="72">
        <f>Z65</f>
        <v>0</v>
      </c>
      <c r="BC65" s="70">
        <f>AA65</f>
        <v>0</v>
      </c>
    </row>
    <row r="66" spans="1:55">
      <c r="A66" s="13">
        <f>RANK(B66,$B$4:$B$84)</f>
        <v>63</v>
      </c>
      <c r="B66" s="22">
        <f>ROUND(SUM(D66:AB66),0)</f>
        <v>85</v>
      </c>
      <c r="C66" s="14" t="s">
        <v>59</v>
      </c>
      <c r="D66" s="15"/>
      <c r="E66" s="29"/>
      <c r="F66" s="15"/>
      <c r="G66" s="15">
        <v>25</v>
      </c>
      <c r="H66" s="15"/>
      <c r="I66" s="15"/>
      <c r="J66" s="15"/>
      <c r="K66" s="57"/>
      <c r="L66" s="45"/>
      <c r="M66" s="15"/>
      <c r="N66" s="45"/>
      <c r="O66" s="45"/>
      <c r="P66" s="45"/>
      <c r="Q66" s="45"/>
      <c r="R66" s="60">
        <v>20</v>
      </c>
      <c r="S66" s="57"/>
      <c r="T66" s="15"/>
      <c r="U66" s="60">
        <v>20</v>
      </c>
      <c r="V66" s="45"/>
      <c r="W66" s="60">
        <v>20</v>
      </c>
      <c r="X66" s="68"/>
      <c r="Y66" s="68"/>
      <c r="Z66" s="68"/>
      <c r="AA66" s="76"/>
      <c r="AB66" s="33"/>
      <c r="AC66" s="16">
        <f>COUNTIF(D66:AB66,"&gt;0")</f>
        <v>4</v>
      </c>
      <c r="AD66" s="39">
        <f>COUNTIF(E66:Q66,"&gt;0.5")+COUNTIF(R66:Z66,"&gt;0.5")</f>
        <v>4</v>
      </c>
      <c r="AE66" s="25">
        <f>IF(AC66&gt;=$AE$2,ROUND(SUM(LARGE(AI66:BC66,{1,2,3,4,5,6,7,8,9,10,11,12,13,14,15})),0),B66)</f>
        <v>85</v>
      </c>
      <c r="AF66" s="25">
        <f>RANK(AE66,$AE$4:$AE$84)</f>
        <v>63</v>
      </c>
      <c r="AG66" s="20">
        <f>COUNTIF(F66:Z66,"20")</f>
        <v>3</v>
      </c>
      <c r="AH66" s="28">
        <f>AG66/AC66</f>
        <v>0.75</v>
      </c>
      <c r="AI66" s="70">
        <f>F66</f>
        <v>0</v>
      </c>
      <c r="AJ66" s="70">
        <f>G66</f>
        <v>25</v>
      </c>
      <c r="AK66" s="70">
        <f>H66</f>
        <v>0</v>
      </c>
      <c r="AL66" s="70">
        <f>I66</f>
        <v>0</v>
      </c>
      <c r="AM66" s="70">
        <f>J66</f>
        <v>0</v>
      </c>
      <c r="AN66" s="70">
        <f>K66</f>
        <v>0</v>
      </c>
      <c r="AO66" s="70">
        <f>L66</f>
        <v>0</v>
      </c>
      <c r="AP66" s="70">
        <f>M66</f>
        <v>0</v>
      </c>
      <c r="AQ66" s="70">
        <f>N66</f>
        <v>0</v>
      </c>
      <c r="AR66" s="70">
        <f>O66</f>
        <v>0</v>
      </c>
      <c r="AS66" s="70">
        <f>P66</f>
        <v>0</v>
      </c>
      <c r="AT66" s="70">
        <f>Q66</f>
        <v>0</v>
      </c>
      <c r="AU66" s="72">
        <f>R66</f>
        <v>20</v>
      </c>
      <c r="AV66" s="70">
        <f>T66</f>
        <v>0</v>
      </c>
      <c r="AW66" s="70">
        <f>U66</f>
        <v>20</v>
      </c>
      <c r="AX66" s="70">
        <f>V66</f>
        <v>0</v>
      </c>
      <c r="AY66" s="70">
        <f>W66</f>
        <v>20</v>
      </c>
      <c r="AZ66" s="70">
        <f>X66</f>
        <v>0</v>
      </c>
      <c r="BA66" s="70">
        <f>Y66</f>
        <v>0</v>
      </c>
      <c r="BB66" s="72">
        <f>Z66</f>
        <v>0</v>
      </c>
      <c r="BC66" s="70">
        <f>AA66</f>
        <v>0</v>
      </c>
    </row>
    <row r="67" spans="1:55">
      <c r="A67" s="13">
        <f>RANK(B67,$B$4:$B$84)</f>
        <v>63</v>
      </c>
      <c r="B67" s="22">
        <f>ROUND(SUM(D67:AB67),0)</f>
        <v>85</v>
      </c>
      <c r="C67" s="14" t="s">
        <v>55</v>
      </c>
      <c r="D67" s="15"/>
      <c r="E67" s="29"/>
      <c r="F67" s="15"/>
      <c r="G67" s="15">
        <v>25</v>
      </c>
      <c r="H67" s="15"/>
      <c r="I67" s="15"/>
      <c r="J67" s="15"/>
      <c r="K67" s="57"/>
      <c r="L67" s="45"/>
      <c r="M67" s="15"/>
      <c r="N67" s="45"/>
      <c r="O67" s="45"/>
      <c r="P67" s="45"/>
      <c r="Q67" s="45"/>
      <c r="R67" s="60">
        <v>20</v>
      </c>
      <c r="S67" s="57"/>
      <c r="T67" s="15"/>
      <c r="U67" s="60">
        <v>20</v>
      </c>
      <c r="V67" s="45"/>
      <c r="W67" s="60">
        <v>20</v>
      </c>
      <c r="X67" s="68"/>
      <c r="Y67" s="68"/>
      <c r="Z67" s="68"/>
      <c r="AA67" s="76"/>
      <c r="AB67" s="33"/>
      <c r="AC67" s="16">
        <f>COUNTIF(D67:AB67,"&gt;0")</f>
        <v>4</v>
      </c>
      <c r="AD67" s="39">
        <f>COUNTIF(E67:Q67,"&gt;0.5")+COUNTIF(R67:Z67,"&gt;0.5")</f>
        <v>4</v>
      </c>
      <c r="AE67" s="25">
        <f>IF(AC67&gt;=$AE$2,ROUND(SUM(LARGE(AI67:BC67,{1,2,3,4,5,6,7,8,9,10,11,12,13,14,15})),0),B67)</f>
        <v>85</v>
      </c>
      <c r="AF67" s="25">
        <f>RANK(AE67,$AE$4:$AE$84)</f>
        <v>63</v>
      </c>
      <c r="AG67" s="20">
        <f>COUNTIF(F67:Z67,"20")</f>
        <v>3</v>
      </c>
      <c r="AH67" s="28">
        <f>AG67/AC67</f>
        <v>0.75</v>
      </c>
      <c r="AI67" s="70">
        <f>F67</f>
        <v>0</v>
      </c>
      <c r="AJ67" s="70">
        <f>G67</f>
        <v>25</v>
      </c>
      <c r="AK67" s="70">
        <f>H67</f>
        <v>0</v>
      </c>
      <c r="AL67" s="70">
        <f>I67</f>
        <v>0</v>
      </c>
      <c r="AM67" s="70">
        <f>J67</f>
        <v>0</v>
      </c>
      <c r="AN67" s="70">
        <f>K67</f>
        <v>0</v>
      </c>
      <c r="AO67" s="70">
        <f>L67</f>
        <v>0</v>
      </c>
      <c r="AP67" s="70">
        <f>M67</f>
        <v>0</v>
      </c>
      <c r="AQ67" s="70">
        <f>N67</f>
        <v>0</v>
      </c>
      <c r="AR67" s="70">
        <f>O67</f>
        <v>0</v>
      </c>
      <c r="AS67" s="70">
        <f>P67</f>
        <v>0</v>
      </c>
      <c r="AT67" s="70">
        <f>Q67</f>
        <v>0</v>
      </c>
      <c r="AU67" s="72">
        <f>R67</f>
        <v>20</v>
      </c>
      <c r="AV67" s="70">
        <f>T67</f>
        <v>0</v>
      </c>
      <c r="AW67" s="70">
        <f>U67</f>
        <v>20</v>
      </c>
      <c r="AX67" s="70">
        <f>V67</f>
        <v>0</v>
      </c>
      <c r="AY67" s="70">
        <f>W67</f>
        <v>20</v>
      </c>
      <c r="AZ67" s="70">
        <f>X67</f>
        <v>0</v>
      </c>
      <c r="BA67" s="70">
        <f>Y67</f>
        <v>0</v>
      </c>
      <c r="BB67" s="72">
        <f>Z67</f>
        <v>0</v>
      </c>
      <c r="BC67" s="70">
        <f>AA67</f>
        <v>0</v>
      </c>
    </row>
    <row r="68" spans="1:55">
      <c r="A68" s="13">
        <f>RANK(B68,$B$4:$B$84)</f>
        <v>65</v>
      </c>
      <c r="B68" s="22">
        <f>ROUND(SUM(D68:AB68),0)</f>
        <v>80</v>
      </c>
      <c r="C68" s="63" t="s">
        <v>148</v>
      </c>
      <c r="D68" s="15"/>
      <c r="E68" s="29"/>
      <c r="F68" s="15"/>
      <c r="G68" s="15"/>
      <c r="H68" s="15"/>
      <c r="I68" s="15"/>
      <c r="J68" s="15"/>
      <c r="K68" s="57"/>
      <c r="L68" s="45"/>
      <c r="M68" s="15"/>
      <c r="N68" s="45"/>
      <c r="O68" s="45"/>
      <c r="P68" s="45"/>
      <c r="Q68" s="45"/>
      <c r="R68" s="60">
        <v>20</v>
      </c>
      <c r="S68" s="57"/>
      <c r="T68" s="45"/>
      <c r="U68" s="60">
        <v>20</v>
      </c>
      <c r="V68" s="45"/>
      <c r="W68" s="60">
        <v>20</v>
      </c>
      <c r="X68" s="60">
        <v>20</v>
      </c>
      <c r="Y68" s="68"/>
      <c r="Z68" s="68"/>
      <c r="AA68" s="76"/>
      <c r="AB68" s="33"/>
      <c r="AC68" s="16">
        <f>COUNTIF(D68:AB68,"&gt;0")</f>
        <v>4</v>
      </c>
      <c r="AD68" s="39">
        <f>COUNTIF(E68:Q68,"&gt;0.5")+COUNTIF(R68:Z68,"&gt;0.5")</f>
        <v>4</v>
      </c>
      <c r="AE68" s="25">
        <f>IF(AC68&gt;=$AE$2,ROUND(SUM(LARGE(AI68:BC68,{1,2,3,4,5,6,7,8,9,10,11,12,13,14,15})),0),B68)</f>
        <v>80</v>
      </c>
      <c r="AF68" s="25">
        <f>RANK(AE68,$AE$4:$AE$84)</f>
        <v>65</v>
      </c>
      <c r="AG68" s="20">
        <f>COUNTIF(F68:Z68,"20")</f>
        <v>4</v>
      </c>
      <c r="AH68" s="28">
        <f>AG68/AC68</f>
        <v>1</v>
      </c>
      <c r="AI68" s="70">
        <f>F68</f>
        <v>0</v>
      </c>
      <c r="AJ68" s="70">
        <f>G68</f>
        <v>0</v>
      </c>
      <c r="AK68" s="70">
        <f>H68</f>
        <v>0</v>
      </c>
      <c r="AL68" s="70">
        <f>I68</f>
        <v>0</v>
      </c>
      <c r="AM68" s="70">
        <f>J68</f>
        <v>0</v>
      </c>
      <c r="AN68" s="70">
        <f>K68</f>
        <v>0</v>
      </c>
      <c r="AO68" s="70">
        <f>L68</f>
        <v>0</v>
      </c>
      <c r="AP68" s="70">
        <f>M68</f>
        <v>0</v>
      </c>
      <c r="AQ68" s="70">
        <f>N68</f>
        <v>0</v>
      </c>
      <c r="AR68" s="70">
        <f>O68</f>
        <v>0</v>
      </c>
      <c r="AS68" s="70">
        <f>P68</f>
        <v>0</v>
      </c>
      <c r="AT68" s="70">
        <f>Q68</f>
        <v>0</v>
      </c>
      <c r="AU68" s="72">
        <f>R68</f>
        <v>20</v>
      </c>
      <c r="AV68" s="70">
        <f>T68</f>
        <v>0</v>
      </c>
      <c r="AW68" s="70">
        <f>U68</f>
        <v>20</v>
      </c>
      <c r="AX68" s="70">
        <f>V68</f>
        <v>0</v>
      </c>
      <c r="AY68" s="70">
        <f>W68</f>
        <v>20</v>
      </c>
      <c r="AZ68" s="70">
        <f>X68</f>
        <v>20</v>
      </c>
      <c r="BA68" s="70">
        <f>Y68</f>
        <v>0</v>
      </c>
      <c r="BB68" s="72">
        <f>Z68</f>
        <v>0</v>
      </c>
      <c r="BC68" s="70">
        <f>AA68</f>
        <v>0</v>
      </c>
    </row>
    <row r="69" spans="1:55">
      <c r="A69" s="13">
        <f>RANK(B69,$B$4:$B$84)</f>
        <v>66</v>
      </c>
      <c r="B69" s="22">
        <f>ROUND(SUM(D69:AB69),0)</f>
        <v>73</v>
      </c>
      <c r="C69" s="63" t="s">
        <v>143</v>
      </c>
      <c r="D69" s="29"/>
      <c r="E69" s="29"/>
      <c r="F69" s="15">
        <v>29</v>
      </c>
      <c r="G69" s="15"/>
      <c r="H69" s="58">
        <v>24</v>
      </c>
      <c r="I69" s="15"/>
      <c r="J69" s="60">
        <v>20</v>
      </c>
      <c r="K69" s="57"/>
      <c r="L69" s="45"/>
      <c r="M69" s="45"/>
      <c r="N69" s="45"/>
      <c r="O69" s="15"/>
      <c r="P69" s="15"/>
      <c r="Q69" s="45"/>
      <c r="R69" s="46"/>
      <c r="S69" s="57"/>
      <c r="T69" s="15"/>
      <c r="U69" s="45"/>
      <c r="V69" s="45"/>
      <c r="W69" s="68"/>
      <c r="X69" s="68"/>
      <c r="Y69" s="68"/>
      <c r="Z69" s="68"/>
      <c r="AA69" s="76"/>
      <c r="AB69" s="34"/>
      <c r="AC69" s="16">
        <f>COUNTIF(D69:AB69,"&gt;0")</f>
        <v>3</v>
      </c>
      <c r="AD69" s="39">
        <f>COUNTIF(E69:Q69,"&gt;0.5")+COUNTIF(R69:Z69,"&gt;0.5")</f>
        <v>3</v>
      </c>
      <c r="AE69" s="25">
        <f>IF(AC69&gt;=$AE$2,ROUND(SUM(LARGE(AI69:BC69,{1,2,3,4,5,6,7,8,9,10,11,12,13,14,15})),0),B69)</f>
        <v>73</v>
      </c>
      <c r="AF69" s="25">
        <f>RANK(AE69,$AE$4:$AE$84)</f>
        <v>66</v>
      </c>
      <c r="AG69" s="20">
        <f>COUNTIF(F69:Z69,"20")</f>
        <v>1</v>
      </c>
      <c r="AH69" s="28">
        <f>AG69/AC69</f>
        <v>0.33333333333333331</v>
      </c>
      <c r="AI69" s="70">
        <f>F69</f>
        <v>29</v>
      </c>
      <c r="AJ69" s="70">
        <f>G69</f>
        <v>0</v>
      </c>
      <c r="AK69" s="70">
        <f>H69</f>
        <v>24</v>
      </c>
      <c r="AL69" s="70">
        <f>I69</f>
        <v>0</v>
      </c>
      <c r="AM69" s="70">
        <f>J69</f>
        <v>20</v>
      </c>
      <c r="AN69" s="70">
        <f>K69</f>
        <v>0</v>
      </c>
      <c r="AO69" s="70">
        <f>L69</f>
        <v>0</v>
      </c>
      <c r="AP69" s="70">
        <f>M69</f>
        <v>0</v>
      </c>
      <c r="AQ69" s="70">
        <f>N69</f>
        <v>0</v>
      </c>
      <c r="AR69" s="70">
        <f>O69</f>
        <v>0</v>
      </c>
      <c r="AS69" s="70">
        <f>P69</f>
        <v>0</v>
      </c>
      <c r="AT69" s="70">
        <f>Q69</f>
        <v>0</v>
      </c>
      <c r="AU69" s="72">
        <f>R69</f>
        <v>0</v>
      </c>
      <c r="AV69" s="70">
        <f>T69</f>
        <v>0</v>
      </c>
      <c r="AW69" s="70">
        <f>U69</f>
        <v>0</v>
      </c>
      <c r="AX69" s="70">
        <f>V69</f>
        <v>0</v>
      </c>
      <c r="AY69" s="70">
        <f>W69</f>
        <v>0</v>
      </c>
      <c r="AZ69" s="70">
        <f>X69</f>
        <v>0</v>
      </c>
      <c r="BA69" s="70">
        <f>Y69</f>
        <v>0</v>
      </c>
      <c r="BB69" s="72">
        <f>Z69</f>
        <v>0</v>
      </c>
      <c r="BC69" s="70">
        <f>AA69</f>
        <v>0</v>
      </c>
    </row>
    <row r="70" spans="1:55">
      <c r="A70" s="13">
        <f>RANK(B70,$B$4:$B$84)</f>
        <v>67</v>
      </c>
      <c r="B70" s="22">
        <f>ROUND(SUM(D70:AB70),0)</f>
        <v>64</v>
      </c>
      <c r="C70" s="14" t="s">
        <v>99</v>
      </c>
      <c r="D70" s="15"/>
      <c r="E70" s="29"/>
      <c r="F70" s="15"/>
      <c r="G70" s="15"/>
      <c r="H70" s="15"/>
      <c r="I70" s="15"/>
      <c r="J70" s="15"/>
      <c r="K70" s="57"/>
      <c r="L70" s="45"/>
      <c r="M70" s="45"/>
      <c r="N70" s="60">
        <v>20</v>
      </c>
      <c r="O70" s="58">
        <v>24</v>
      </c>
      <c r="P70" s="45"/>
      <c r="Q70" s="45"/>
      <c r="R70" s="60">
        <v>20</v>
      </c>
      <c r="S70" s="57"/>
      <c r="T70" s="45"/>
      <c r="U70" s="45"/>
      <c r="V70" s="45"/>
      <c r="W70" s="68"/>
      <c r="X70" s="68"/>
      <c r="Y70" s="68"/>
      <c r="Z70" s="69"/>
      <c r="AA70" s="77"/>
      <c r="AB70" s="34"/>
      <c r="AC70" s="16">
        <f>COUNTIF(D70:AB70,"&gt;0")</f>
        <v>3</v>
      </c>
      <c r="AD70" s="39">
        <f>COUNTIF(E70:Q70,"&gt;0.5")+COUNTIF(R70:Z70,"&gt;0.5")</f>
        <v>3</v>
      </c>
      <c r="AE70" s="25">
        <f>IF(AC70&gt;=$AE$2,ROUND(SUM(LARGE(AI70:BC70,{1,2,3,4,5,6,7,8,9,10,11,12,13,14,15})),0),B70)</f>
        <v>64</v>
      </c>
      <c r="AF70" s="25">
        <f>RANK(AE70,$AE$4:$AE$84)</f>
        <v>67</v>
      </c>
      <c r="AG70" s="20">
        <f>COUNTIF(F70:Z70,"20")</f>
        <v>2</v>
      </c>
      <c r="AH70" s="28">
        <f>AG70/AC70</f>
        <v>0.66666666666666663</v>
      </c>
      <c r="AI70" s="70">
        <f>F70</f>
        <v>0</v>
      </c>
      <c r="AJ70" s="70">
        <f>G70</f>
        <v>0</v>
      </c>
      <c r="AK70" s="70">
        <f>H70</f>
        <v>0</v>
      </c>
      <c r="AL70" s="70">
        <f>I70</f>
        <v>0</v>
      </c>
      <c r="AM70" s="70">
        <f>J70</f>
        <v>0</v>
      </c>
      <c r="AN70" s="70">
        <f>K70</f>
        <v>0</v>
      </c>
      <c r="AO70" s="70">
        <f>L70</f>
        <v>0</v>
      </c>
      <c r="AP70" s="70">
        <f>M70</f>
        <v>0</v>
      </c>
      <c r="AQ70" s="70">
        <f>N70</f>
        <v>20</v>
      </c>
      <c r="AR70" s="70">
        <f>O70</f>
        <v>24</v>
      </c>
      <c r="AS70" s="70">
        <f>P70</f>
        <v>0</v>
      </c>
      <c r="AT70" s="70">
        <f>Q70</f>
        <v>0</v>
      </c>
      <c r="AU70" s="72">
        <f>R70</f>
        <v>20</v>
      </c>
      <c r="AV70" s="70">
        <f>T70</f>
        <v>0</v>
      </c>
      <c r="AW70" s="70">
        <f>U70</f>
        <v>0</v>
      </c>
      <c r="AX70" s="70">
        <f>V70</f>
        <v>0</v>
      </c>
      <c r="AY70" s="70">
        <f>W70</f>
        <v>0</v>
      </c>
      <c r="AZ70" s="70">
        <f>X70</f>
        <v>0</v>
      </c>
      <c r="BA70" s="70">
        <f>Y70</f>
        <v>0</v>
      </c>
      <c r="BB70" s="72">
        <f>Z70</f>
        <v>0</v>
      </c>
      <c r="BC70" s="70">
        <f>AA70</f>
        <v>0</v>
      </c>
    </row>
    <row r="71" spans="1:55">
      <c r="A71" s="13">
        <f>RANK(B71,$B$4:$B$84)</f>
        <v>68</v>
      </c>
      <c r="B71" s="22">
        <f>ROUND(SUM(D71:AB71),0)</f>
        <v>62</v>
      </c>
      <c r="C71" s="63" t="s">
        <v>142</v>
      </c>
      <c r="D71" s="15"/>
      <c r="E71" s="29"/>
      <c r="F71" s="15"/>
      <c r="G71" s="15"/>
      <c r="H71" s="15"/>
      <c r="I71" s="15">
        <v>25</v>
      </c>
      <c r="J71" s="15">
        <v>37</v>
      </c>
      <c r="K71" s="57"/>
      <c r="L71" s="45"/>
      <c r="M71" s="45"/>
      <c r="N71" s="45"/>
      <c r="O71" s="45"/>
      <c r="P71" s="45"/>
      <c r="Q71" s="15"/>
      <c r="R71" s="45"/>
      <c r="S71" s="57"/>
      <c r="T71" s="45"/>
      <c r="U71" s="45"/>
      <c r="V71" s="45"/>
      <c r="W71" s="68"/>
      <c r="X71" s="68"/>
      <c r="Y71" s="68"/>
      <c r="Z71" s="68"/>
      <c r="AA71" s="76"/>
      <c r="AB71" s="33"/>
      <c r="AC71" s="16">
        <f>COUNTIF(D71:AB71,"&gt;0")</f>
        <v>2</v>
      </c>
      <c r="AD71" s="39">
        <f>COUNTIF(E71:Q71,"&gt;0.5")+COUNTIF(R71:Z71,"&gt;0.5")</f>
        <v>2</v>
      </c>
      <c r="AE71" s="25">
        <f>IF(AC71&gt;=$AE$2,ROUND(SUM(LARGE(AI71:BC71,{1,2,3,4,5,6,7,8,9,10,11,12,13,14,15})),0),B71)</f>
        <v>62</v>
      </c>
      <c r="AF71" s="25">
        <f>RANK(AE71,$AE$4:$AE$84)</f>
        <v>68</v>
      </c>
      <c r="AG71" s="20">
        <f>COUNTIF(F71:Z71,"20")</f>
        <v>0</v>
      </c>
      <c r="AH71" s="28">
        <f>AG71/AC71</f>
        <v>0</v>
      </c>
      <c r="AI71" s="70">
        <f>F71</f>
        <v>0</v>
      </c>
      <c r="AJ71" s="70">
        <f>G71</f>
        <v>0</v>
      </c>
      <c r="AK71" s="70">
        <f>H71</f>
        <v>0</v>
      </c>
      <c r="AL71" s="70">
        <f>I71</f>
        <v>25</v>
      </c>
      <c r="AM71" s="70">
        <f>J71</f>
        <v>37</v>
      </c>
      <c r="AN71" s="70">
        <f>K71</f>
        <v>0</v>
      </c>
      <c r="AO71" s="70">
        <f>L71</f>
        <v>0</v>
      </c>
      <c r="AP71" s="70">
        <f>M71</f>
        <v>0</v>
      </c>
      <c r="AQ71" s="70">
        <f>N71</f>
        <v>0</v>
      </c>
      <c r="AR71" s="70">
        <f>O71</f>
        <v>0</v>
      </c>
      <c r="AS71" s="70">
        <f>P71</f>
        <v>0</v>
      </c>
      <c r="AT71" s="70">
        <f>Q71</f>
        <v>0</v>
      </c>
      <c r="AU71" s="72">
        <f>R71</f>
        <v>0</v>
      </c>
      <c r="AV71" s="70">
        <f>T71</f>
        <v>0</v>
      </c>
      <c r="AW71" s="70">
        <f>U71</f>
        <v>0</v>
      </c>
      <c r="AX71" s="70">
        <f>V71</f>
        <v>0</v>
      </c>
      <c r="AY71" s="70">
        <f>W71</f>
        <v>0</v>
      </c>
      <c r="AZ71" s="70">
        <f>X71</f>
        <v>0</v>
      </c>
      <c r="BA71" s="70">
        <f>Y71</f>
        <v>0</v>
      </c>
      <c r="BB71" s="72">
        <f>Z71</f>
        <v>0</v>
      </c>
      <c r="BC71" s="70">
        <f>AA71</f>
        <v>0</v>
      </c>
    </row>
    <row r="72" spans="1:55">
      <c r="A72" s="13">
        <f>RANK(B72,$B$4:$B$84)</f>
        <v>69</v>
      </c>
      <c r="B72" s="22">
        <f>ROUND(SUM(D72:AB72),0)</f>
        <v>52</v>
      </c>
      <c r="C72" s="14" t="s">
        <v>104</v>
      </c>
      <c r="D72" s="15"/>
      <c r="E72" s="29"/>
      <c r="F72" s="15">
        <v>25</v>
      </c>
      <c r="G72" s="15"/>
      <c r="H72" s="15"/>
      <c r="I72" s="15"/>
      <c r="J72" s="15"/>
      <c r="K72" s="57"/>
      <c r="L72" s="45"/>
      <c r="M72" s="45"/>
      <c r="N72" s="45"/>
      <c r="O72" s="45">
        <v>27</v>
      </c>
      <c r="P72" s="45"/>
      <c r="Q72" s="15"/>
      <c r="R72" s="45"/>
      <c r="S72" s="57"/>
      <c r="T72" s="45"/>
      <c r="U72" s="45"/>
      <c r="V72" s="45"/>
      <c r="W72" s="68"/>
      <c r="X72" s="68"/>
      <c r="Y72" s="68"/>
      <c r="Z72" s="68"/>
      <c r="AA72" s="76"/>
      <c r="AB72" s="33"/>
      <c r="AC72" s="16">
        <f>COUNTIF(D72:AB72,"&gt;0")</f>
        <v>2</v>
      </c>
      <c r="AD72" s="39">
        <f>COUNTIF(E72:Q72,"&gt;0.5")+COUNTIF(R72:Z72,"&gt;0.5")</f>
        <v>2</v>
      </c>
      <c r="AE72" s="25">
        <f>IF(AC72&gt;=$AE$2,ROUND(SUM(LARGE(AI72:BC72,{1,2,3,4,5,6,7,8,9,10,11,12,13,14,15})),0),B72)</f>
        <v>52</v>
      </c>
      <c r="AF72" s="25">
        <f>RANK(AE72,$AE$4:$AE$84)</f>
        <v>69</v>
      </c>
      <c r="AG72" s="51"/>
      <c r="AH72" s="52"/>
      <c r="AI72" s="70">
        <f>F72</f>
        <v>25</v>
      </c>
      <c r="AJ72" s="70">
        <f>G72</f>
        <v>0</v>
      </c>
      <c r="AK72" s="70">
        <f>H72</f>
        <v>0</v>
      </c>
      <c r="AL72" s="70">
        <f>I72</f>
        <v>0</v>
      </c>
      <c r="AM72" s="70">
        <f>J72</f>
        <v>0</v>
      </c>
      <c r="AN72" s="70">
        <f>K72</f>
        <v>0</v>
      </c>
      <c r="AO72" s="70">
        <f>L72</f>
        <v>0</v>
      </c>
      <c r="AP72" s="70">
        <f>M72</f>
        <v>0</v>
      </c>
      <c r="AQ72" s="70">
        <f>N72</f>
        <v>0</v>
      </c>
      <c r="AR72" s="70">
        <f>O72</f>
        <v>27</v>
      </c>
      <c r="AS72" s="70">
        <f>P72</f>
        <v>0</v>
      </c>
      <c r="AT72" s="70">
        <f>Q72</f>
        <v>0</v>
      </c>
      <c r="AU72" s="72">
        <f>R72</f>
        <v>0</v>
      </c>
      <c r="AV72" s="70">
        <f>T72</f>
        <v>0</v>
      </c>
      <c r="AW72" s="70">
        <f>U72</f>
        <v>0</v>
      </c>
      <c r="AX72" s="70">
        <f>V72</f>
        <v>0</v>
      </c>
      <c r="AY72" s="70">
        <f>W72</f>
        <v>0</v>
      </c>
      <c r="AZ72" s="70">
        <f>X72</f>
        <v>0</v>
      </c>
      <c r="BA72" s="70">
        <f>Y72</f>
        <v>0</v>
      </c>
      <c r="BB72" s="72">
        <f>Z72</f>
        <v>0</v>
      </c>
      <c r="BC72" s="70">
        <f>AA72</f>
        <v>0</v>
      </c>
    </row>
    <row r="73" spans="1:55">
      <c r="A73" s="13">
        <f>RANK(B73,$B$4:$B$84)</f>
        <v>70</v>
      </c>
      <c r="B73" s="22">
        <f>ROUND(SUM(D73:AB73),0)</f>
        <v>50</v>
      </c>
      <c r="C73" s="63" t="s">
        <v>145</v>
      </c>
      <c r="D73" s="29"/>
      <c r="E73" s="29"/>
      <c r="F73" s="15">
        <v>25</v>
      </c>
      <c r="G73" s="15">
        <v>25</v>
      </c>
      <c r="H73" s="15"/>
      <c r="I73" s="15"/>
      <c r="J73" s="15"/>
      <c r="K73" s="57"/>
      <c r="L73" s="45"/>
      <c r="M73" s="45"/>
      <c r="N73" s="45"/>
      <c r="O73" s="15"/>
      <c r="P73" s="15"/>
      <c r="Q73" s="45"/>
      <c r="R73" s="46"/>
      <c r="S73" s="57"/>
      <c r="T73" s="15"/>
      <c r="U73" s="45"/>
      <c r="V73" s="45"/>
      <c r="W73" s="68"/>
      <c r="X73" s="68"/>
      <c r="Y73" s="68"/>
      <c r="Z73" s="68"/>
      <c r="AA73" s="76"/>
      <c r="AB73" s="34"/>
      <c r="AC73" s="16">
        <f>COUNTIF(D73:AB73,"&gt;0")</f>
        <v>2</v>
      </c>
      <c r="AD73" s="39">
        <f>COUNTIF(E73:Q73,"&gt;0.5")+COUNTIF(R73:Z73,"&gt;0.5")</f>
        <v>2</v>
      </c>
      <c r="AE73" s="25">
        <f>IF(AC73&gt;=$AE$2,ROUND(SUM(LARGE(AI73:BC73,{1,2,3,4,5,6,7,8,9,10,11,12,13,14,15})),0),B73)</f>
        <v>50</v>
      </c>
      <c r="AF73" s="25">
        <f>RANK(AE73,$AE$4:$AE$84)</f>
        <v>70</v>
      </c>
      <c r="AG73" s="40"/>
      <c r="AH73" s="41"/>
      <c r="AI73" s="70">
        <f>F73</f>
        <v>25</v>
      </c>
      <c r="AJ73" s="70">
        <f>G73</f>
        <v>25</v>
      </c>
      <c r="AK73" s="70">
        <f>H73</f>
        <v>0</v>
      </c>
      <c r="AL73" s="70">
        <f>I73</f>
        <v>0</v>
      </c>
      <c r="AM73" s="70">
        <f>J73</f>
        <v>0</v>
      </c>
      <c r="AN73" s="70">
        <f>K73</f>
        <v>0</v>
      </c>
      <c r="AO73" s="70">
        <f>L73</f>
        <v>0</v>
      </c>
      <c r="AP73" s="70">
        <f>M73</f>
        <v>0</v>
      </c>
      <c r="AQ73" s="70">
        <f>N73</f>
        <v>0</v>
      </c>
      <c r="AR73" s="70">
        <f>O73</f>
        <v>0</v>
      </c>
      <c r="AS73" s="70">
        <f>P73</f>
        <v>0</v>
      </c>
      <c r="AT73" s="70">
        <f>Q73</f>
        <v>0</v>
      </c>
      <c r="AU73" s="72">
        <f>R73</f>
        <v>0</v>
      </c>
      <c r="AV73" s="70">
        <f>T73</f>
        <v>0</v>
      </c>
      <c r="AW73" s="70">
        <f>U73</f>
        <v>0</v>
      </c>
      <c r="AX73" s="70">
        <f>V73</f>
        <v>0</v>
      </c>
      <c r="AY73" s="70">
        <f>W73</f>
        <v>0</v>
      </c>
      <c r="AZ73" s="70">
        <f>X73</f>
        <v>0</v>
      </c>
      <c r="BA73" s="70">
        <f>Y73</f>
        <v>0</v>
      </c>
      <c r="BB73" s="72">
        <f>Z73</f>
        <v>0</v>
      </c>
      <c r="BC73" s="70">
        <f>AA73</f>
        <v>0</v>
      </c>
    </row>
    <row r="74" spans="1:55">
      <c r="A74" s="13">
        <f>RANK(B74,$B$4:$B$84)</f>
        <v>70</v>
      </c>
      <c r="B74" s="22">
        <f>ROUND(SUM(D74:AB74),0)</f>
        <v>50</v>
      </c>
      <c r="C74" s="63" t="s">
        <v>144</v>
      </c>
      <c r="D74" s="15"/>
      <c r="E74" s="29"/>
      <c r="F74" s="15"/>
      <c r="G74" s="15">
        <v>25</v>
      </c>
      <c r="H74" s="15"/>
      <c r="I74" s="15">
        <v>25</v>
      </c>
      <c r="J74" s="15"/>
      <c r="K74" s="57"/>
      <c r="L74" s="45"/>
      <c r="M74" s="45"/>
      <c r="N74" s="45"/>
      <c r="O74" s="45"/>
      <c r="P74" s="45"/>
      <c r="Q74" s="45"/>
      <c r="R74" s="46"/>
      <c r="S74" s="57"/>
      <c r="T74" s="45"/>
      <c r="U74" s="15"/>
      <c r="V74" s="45"/>
      <c r="W74" s="68"/>
      <c r="X74" s="68"/>
      <c r="Y74" s="68"/>
      <c r="Z74" s="68"/>
      <c r="AA74" s="76"/>
      <c r="AB74" s="34"/>
      <c r="AC74" s="16">
        <f>COUNTIF(D74:AB74,"&gt;0")</f>
        <v>2</v>
      </c>
      <c r="AD74" s="39">
        <f>COUNTIF(E74:Q74,"&gt;0.5")+COUNTIF(R74:Z74,"&gt;0.5")</f>
        <v>2</v>
      </c>
      <c r="AE74" s="25">
        <f>IF(AC74&gt;=$AE$2,ROUND(SUM(LARGE(AI74:BC74,{1,2,3,4,5,6,7,8,9,10,11,12,13,14,15})),0),B74)</f>
        <v>50</v>
      </c>
      <c r="AF74" s="25">
        <f>RANK(AE74,$AE$4:$AE$84)</f>
        <v>70</v>
      </c>
      <c r="AG74" s="40"/>
      <c r="AH74" s="41"/>
      <c r="AI74" s="70">
        <f>F74</f>
        <v>0</v>
      </c>
      <c r="AJ74" s="70">
        <f>G74</f>
        <v>25</v>
      </c>
      <c r="AK74" s="70">
        <f>H74</f>
        <v>0</v>
      </c>
      <c r="AL74" s="70">
        <f>I74</f>
        <v>25</v>
      </c>
      <c r="AM74" s="70">
        <f>J74</f>
        <v>0</v>
      </c>
      <c r="AN74" s="70">
        <f>K74</f>
        <v>0</v>
      </c>
      <c r="AO74" s="70">
        <f>L74</f>
        <v>0</v>
      </c>
      <c r="AP74" s="70">
        <f>M74</f>
        <v>0</v>
      </c>
      <c r="AQ74" s="70">
        <f>N74</f>
        <v>0</v>
      </c>
      <c r="AR74" s="70">
        <f>O74</f>
        <v>0</v>
      </c>
      <c r="AS74" s="70">
        <f>P74</f>
        <v>0</v>
      </c>
      <c r="AT74" s="70">
        <f>Q74</f>
        <v>0</v>
      </c>
      <c r="AU74" s="72">
        <f>R74</f>
        <v>0</v>
      </c>
      <c r="AV74" s="70">
        <f>T74</f>
        <v>0</v>
      </c>
      <c r="AW74" s="70">
        <f>U74</f>
        <v>0</v>
      </c>
      <c r="AX74" s="70">
        <f>V74</f>
        <v>0</v>
      </c>
      <c r="AY74" s="70">
        <f>W74</f>
        <v>0</v>
      </c>
      <c r="AZ74" s="70">
        <f>X74</f>
        <v>0</v>
      </c>
      <c r="BA74" s="70">
        <f>Y74</f>
        <v>0</v>
      </c>
      <c r="BB74" s="72">
        <f>Z74</f>
        <v>0</v>
      </c>
      <c r="BC74" s="70">
        <f>AA74</f>
        <v>0</v>
      </c>
    </row>
    <row r="75" spans="1:55">
      <c r="A75" s="13">
        <f>RANK(B75,$B$4:$B$84)</f>
        <v>72</v>
      </c>
      <c r="B75" s="22">
        <f>ROUND(SUM(D75:AB75),0)</f>
        <v>49</v>
      </c>
      <c r="C75" s="14" t="s">
        <v>139</v>
      </c>
      <c r="D75" s="29"/>
      <c r="E75" s="29">
        <v>0.01</v>
      </c>
      <c r="F75" s="15"/>
      <c r="G75" s="15"/>
      <c r="H75" s="15"/>
      <c r="I75" s="15"/>
      <c r="J75" s="15"/>
      <c r="K75" s="58"/>
      <c r="L75" s="45">
        <v>25</v>
      </c>
      <c r="M75" s="45"/>
      <c r="N75" s="45"/>
      <c r="O75" s="45"/>
      <c r="P75" s="45"/>
      <c r="Q75" s="45"/>
      <c r="R75" s="57">
        <v>24</v>
      </c>
      <c r="S75" s="57"/>
      <c r="T75" s="45"/>
      <c r="U75" s="45"/>
      <c r="V75" s="45"/>
      <c r="W75" s="68"/>
      <c r="X75" s="68"/>
      <c r="Y75" s="68"/>
      <c r="Z75" s="68"/>
      <c r="AA75" s="76"/>
      <c r="AB75" s="34"/>
      <c r="AC75" s="16">
        <f>COUNTIF(D75:AB75,"&gt;0")</f>
        <v>3</v>
      </c>
      <c r="AD75" s="39">
        <f>COUNTIF(E75:Q75,"&gt;0.5")+COUNTIF(R75:Z75,"&gt;0.5")</f>
        <v>2</v>
      </c>
      <c r="AE75" s="25">
        <f>IF(AC75&gt;=$AE$2,ROUND(SUM(LARGE(AI75:BC75,{1,2,3,4,5,6,7,8,9,10,11,12,13,14,15})),0),B75)</f>
        <v>49</v>
      </c>
      <c r="AF75" s="25">
        <f>RANK(AE75,$AE$4:$AE$84)</f>
        <v>72</v>
      </c>
      <c r="AG75" s="51"/>
      <c r="AH75" s="52"/>
      <c r="AI75" s="70">
        <f>F75</f>
        <v>0</v>
      </c>
      <c r="AJ75" s="70">
        <f>G75</f>
        <v>0</v>
      </c>
      <c r="AK75" s="70">
        <f>H75</f>
        <v>0</v>
      </c>
      <c r="AL75" s="70">
        <f>I75</f>
        <v>0</v>
      </c>
      <c r="AM75" s="70">
        <f>J75</f>
        <v>0</v>
      </c>
      <c r="AN75" s="70">
        <f>K75</f>
        <v>0</v>
      </c>
      <c r="AO75" s="70">
        <f>L75</f>
        <v>25</v>
      </c>
      <c r="AP75" s="70">
        <f>M75</f>
        <v>0</v>
      </c>
      <c r="AQ75" s="70">
        <f>N75</f>
        <v>0</v>
      </c>
      <c r="AR75" s="70">
        <f>O75</f>
        <v>0</v>
      </c>
      <c r="AS75" s="70">
        <f>P75</f>
        <v>0</v>
      </c>
      <c r="AT75" s="70">
        <f>Q75</f>
        <v>0</v>
      </c>
      <c r="AU75" s="72">
        <f>R75</f>
        <v>24</v>
      </c>
      <c r="AV75" s="70">
        <f>T75</f>
        <v>0</v>
      </c>
      <c r="AW75" s="70">
        <f>U75</f>
        <v>0</v>
      </c>
      <c r="AX75" s="70">
        <f>V75</f>
        <v>0</v>
      </c>
      <c r="AY75" s="70">
        <f>W75</f>
        <v>0</v>
      </c>
      <c r="AZ75" s="70">
        <f>X75</f>
        <v>0</v>
      </c>
      <c r="BA75" s="70">
        <f>Y75</f>
        <v>0</v>
      </c>
      <c r="BB75" s="72">
        <f>Z75</f>
        <v>0</v>
      </c>
      <c r="BC75" s="70">
        <f>AA75</f>
        <v>0</v>
      </c>
    </row>
    <row r="76" spans="1:55">
      <c r="A76" s="13">
        <f>RANK(B76,$B$4:$B$84)</f>
        <v>73</v>
      </c>
      <c r="B76" s="22">
        <f>ROUND(SUM(D76:AB76),0)</f>
        <v>40</v>
      </c>
      <c r="C76" s="14" t="s">
        <v>24</v>
      </c>
      <c r="D76" s="15"/>
      <c r="E76" s="65">
        <v>0.01</v>
      </c>
      <c r="F76" s="15"/>
      <c r="G76" s="15"/>
      <c r="H76" s="15"/>
      <c r="I76" s="15"/>
      <c r="J76" s="15"/>
      <c r="K76" s="57"/>
      <c r="L76" s="45"/>
      <c r="M76" s="45"/>
      <c r="N76" s="45"/>
      <c r="O76" s="45"/>
      <c r="P76" s="45"/>
      <c r="Q76" s="15"/>
      <c r="R76" s="60">
        <v>20</v>
      </c>
      <c r="S76" s="57"/>
      <c r="T76" s="45"/>
      <c r="U76" s="45"/>
      <c r="V76" s="45"/>
      <c r="W76" s="60">
        <v>20</v>
      </c>
      <c r="X76" s="68"/>
      <c r="Y76" s="68"/>
      <c r="Z76" s="68"/>
      <c r="AA76" s="76"/>
      <c r="AB76" s="33"/>
      <c r="AC76" s="16">
        <f>COUNTIF(D76:AB76,"&gt;0")</f>
        <v>3</v>
      </c>
      <c r="AD76" s="39">
        <f>COUNTIF(E76:Q76,"&gt;0.5")+COUNTIF(R76:Z76,"&gt;0.5")</f>
        <v>2</v>
      </c>
      <c r="AE76" s="25">
        <f>IF(AC76&gt;=$AE$2,ROUND(SUM(LARGE(AI76:BC76,{1,2,3,4,5,6,7,8,9,10,11,12,13,14,15})),0),B76)</f>
        <v>40</v>
      </c>
      <c r="AF76" s="25">
        <f>RANK(AE76,$AE$4:$AE$84)</f>
        <v>73</v>
      </c>
      <c r="AG76" s="20">
        <f>COUNTIF(F76:Z76,"20")+1</f>
        <v>3</v>
      </c>
      <c r="AH76" s="28">
        <f>AG76/AC76</f>
        <v>1</v>
      </c>
      <c r="AI76" s="70">
        <f>F76</f>
        <v>0</v>
      </c>
      <c r="AJ76" s="70">
        <f>G76</f>
        <v>0</v>
      </c>
      <c r="AK76" s="70">
        <f>H76</f>
        <v>0</v>
      </c>
      <c r="AL76" s="70">
        <f>I76</f>
        <v>0</v>
      </c>
      <c r="AM76" s="70">
        <f>J76</f>
        <v>0</v>
      </c>
      <c r="AN76" s="70">
        <f>K76</f>
        <v>0</v>
      </c>
      <c r="AO76" s="70">
        <f>L76</f>
        <v>0</v>
      </c>
      <c r="AP76" s="70">
        <f>M76</f>
        <v>0</v>
      </c>
      <c r="AQ76" s="70">
        <f>N76</f>
        <v>0</v>
      </c>
      <c r="AR76" s="70">
        <f>O76</f>
        <v>0</v>
      </c>
      <c r="AS76" s="70">
        <f>P76</f>
        <v>0</v>
      </c>
      <c r="AT76" s="70">
        <f>Q76</f>
        <v>0</v>
      </c>
      <c r="AU76" s="72">
        <f>R76</f>
        <v>20</v>
      </c>
      <c r="AV76" s="70">
        <f>T76</f>
        <v>0</v>
      </c>
      <c r="AW76" s="70">
        <f>U76</f>
        <v>0</v>
      </c>
      <c r="AX76" s="70">
        <f>V76</f>
        <v>0</v>
      </c>
      <c r="AY76" s="70">
        <f>W76</f>
        <v>20</v>
      </c>
      <c r="AZ76" s="70">
        <f>X76</f>
        <v>0</v>
      </c>
      <c r="BA76" s="70">
        <f>Y76</f>
        <v>0</v>
      </c>
      <c r="BB76" s="72">
        <f>Z76</f>
        <v>0</v>
      </c>
      <c r="BC76" s="70">
        <f>AA76</f>
        <v>0</v>
      </c>
    </row>
    <row r="77" spans="1:55">
      <c r="A77" s="13">
        <f>RANK(B77,$B$4:$B$84)</f>
        <v>73</v>
      </c>
      <c r="B77" s="22">
        <f>ROUND(SUM(D77:AB77),0)</f>
        <v>40</v>
      </c>
      <c r="C77" s="14" t="s">
        <v>18</v>
      </c>
      <c r="D77" s="15"/>
      <c r="E77" s="29"/>
      <c r="F77" s="15"/>
      <c r="G77" s="15"/>
      <c r="H77" s="15"/>
      <c r="I77" s="15"/>
      <c r="J77" s="15"/>
      <c r="K77" s="57"/>
      <c r="L77" s="60">
        <v>20</v>
      </c>
      <c r="M77" s="60">
        <v>20</v>
      </c>
      <c r="N77" s="15"/>
      <c r="O77" s="15"/>
      <c r="P77" s="45"/>
      <c r="Q77" s="45"/>
      <c r="R77" s="45"/>
      <c r="S77" s="57"/>
      <c r="T77" s="45"/>
      <c r="U77" s="45"/>
      <c r="V77" s="15"/>
      <c r="W77" s="68"/>
      <c r="X77" s="68"/>
      <c r="Y77" s="68"/>
      <c r="Z77" s="68"/>
      <c r="AA77" s="76"/>
      <c r="AB77" s="33"/>
      <c r="AC77" s="16">
        <f>COUNTIF(D77:AB77,"&gt;0")</f>
        <v>2</v>
      </c>
      <c r="AD77" s="39">
        <f>COUNTIF(E77:Q77,"&gt;0.5")+COUNTIF(R77:Z77,"&gt;0.5")</f>
        <v>2</v>
      </c>
      <c r="AE77" s="25">
        <f>IF(AC77&gt;=$AE$2,ROUND(SUM(LARGE(AI77:BC77,{1,2,3,4,5,6,7,8,9,10,11,12,13,14,15})),0),B77)</f>
        <v>40</v>
      </c>
      <c r="AF77" s="25">
        <f>RANK(AE77,$AE$4:$AE$84)</f>
        <v>73</v>
      </c>
      <c r="AG77" s="20">
        <f>COUNTIF(F77:Z77,"20")</f>
        <v>2</v>
      </c>
      <c r="AH77" s="28">
        <f>AG77/AC77</f>
        <v>1</v>
      </c>
      <c r="AI77" s="70">
        <f>F77</f>
        <v>0</v>
      </c>
      <c r="AJ77" s="70">
        <f>G77</f>
        <v>0</v>
      </c>
      <c r="AK77" s="70">
        <f>H77</f>
        <v>0</v>
      </c>
      <c r="AL77" s="70">
        <f>I77</f>
        <v>0</v>
      </c>
      <c r="AM77" s="70">
        <f>J77</f>
        <v>0</v>
      </c>
      <c r="AN77" s="70">
        <f>K77</f>
        <v>0</v>
      </c>
      <c r="AO77" s="70">
        <f>L77</f>
        <v>20</v>
      </c>
      <c r="AP77" s="70">
        <f>M77</f>
        <v>20</v>
      </c>
      <c r="AQ77" s="70">
        <f>N77</f>
        <v>0</v>
      </c>
      <c r="AR77" s="70">
        <f>O77</f>
        <v>0</v>
      </c>
      <c r="AS77" s="70">
        <f>P77</f>
        <v>0</v>
      </c>
      <c r="AT77" s="70">
        <f>Q77</f>
        <v>0</v>
      </c>
      <c r="AU77" s="72">
        <f>R77</f>
        <v>0</v>
      </c>
      <c r="AV77" s="70">
        <f>T77</f>
        <v>0</v>
      </c>
      <c r="AW77" s="70">
        <f>U77</f>
        <v>0</v>
      </c>
      <c r="AX77" s="70">
        <f>V77</f>
        <v>0</v>
      </c>
      <c r="AY77" s="70">
        <f>W77</f>
        <v>0</v>
      </c>
      <c r="AZ77" s="70">
        <f>X77</f>
        <v>0</v>
      </c>
      <c r="BA77" s="70">
        <f>Y77</f>
        <v>0</v>
      </c>
      <c r="BB77" s="72">
        <f>Z77</f>
        <v>0</v>
      </c>
      <c r="BC77" s="70">
        <f>AA77</f>
        <v>0</v>
      </c>
    </row>
    <row r="78" spans="1:55">
      <c r="A78" s="13">
        <f>RANK(B78,$B$4:$B$84)</f>
        <v>75</v>
      </c>
      <c r="B78" s="22">
        <f>ROUND(SUM(D78:AB78),0)</f>
        <v>25</v>
      </c>
      <c r="C78" s="14" t="s">
        <v>81</v>
      </c>
      <c r="D78" s="15"/>
      <c r="E78" s="29"/>
      <c r="F78" s="15"/>
      <c r="G78" s="15"/>
      <c r="H78" s="15"/>
      <c r="I78" s="15"/>
      <c r="J78" s="15"/>
      <c r="K78" s="57"/>
      <c r="L78" s="45"/>
      <c r="M78" s="15">
        <v>25</v>
      </c>
      <c r="N78" s="45"/>
      <c r="O78" s="45"/>
      <c r="P78" s="45"/>
      <c r="Q78" s="45"/>
      <c r="R78" s="45"/>
      <c r="S78" s="57"/>
      <c r="T78" s="45"/>
      <c r="U78" s="45"/>
      <c r="V78" s="45"/>
      <c r="W78" s="68"/>
      <c r="X78" s="68"/>
      <c r="Y78" s="68"/>
      <c r="Z78" s="68"/>
      <c r="AA78" s="76"/>
      <c r="AB78" s="33"/>
      <c r="AC78" s="16">
        <f>COUNTIF(D78:AB78,"&gt;0")</f>
        <v>1</v>
      </c>
      <c r="AD78" s="39">
        <f>COUNTIF(E78:Q78,"&gt;0.5")+COUNTIF(R78:Z78,"&gt;0.5")</f>
        <v>1</v>
      </c>
      <c r="AE78" s="25">
        <f>IF(AC78&gt;=$AE$2,ROUND(SUM(LARGE(AI78:BC78,{1,2,3,4,5,6,7,8,9,10,11,12,13,14,15})),0),B78)</f>
        <v>25</v>
      </c>
      <c r="AF78" s="25">
        <f>RANK(AE78,$AE$4:$AE$84)</f>
        <v>75</v>
      </c>
      <c r="AG78" s="20">
        <v>0</v>
      </c>
      <c r="AH78" s="28">
        <f>AG78/AC78</f>
        <v>0</v>
      </c>
      <c r="AI78" s="70">
        <f>F78</f>
        <v>0</v>
      </c>
      <c r="AJ78" s="70">
        <f>G78</f>
        <v>0</v>
      </c>
      <c r="AK78" s="70">
        <f>H78</f>
        <v>0</v>
      </c>
      <c r="AL78" s="70">
        <f>I78</f>
        <v>0</v>
      </c>
      <c r="AM78" s="70">
        <f>J78</f>
        <v>0</v>
      </c>
      <c r="AN78" s="70">
        <f>K78</f>
        <v>0</v>
      </c>
      <c r="AO78" s="70">
        <f>L78</f>
        <v>0</v>
      </c>
      <c r="AP78" s="70">
        <f>M78</f>
        <v>25</v>
      </c>
      <c r="AQ78" s="70">
        <f>N78</f>
        <v>0</v>
      </c>
      <c r="AR78" s="70">
        <f>O78</f>
        <v>0</v>
      </c>
      <c r="AS78" s="70">
        <f>P78</f>
        <v>0</v>
      </c>
      <c r="AT78" s="70">
        <f>Q78</f>
        <v>0</v>
      </c>
      <c r="AU78" s="72">
        <f>R78</f>
        <v>0</v>
      </c>
      <c r="AV78" s="70">
        <f>T78</f>
        <v>0</v>
      </c>
      <c r="AW78" s="70">
        <f>U78</f>
        <v>0</v>
      </c>
      <c r="AX78" s="70">
        <f>V78</f>
        <v>0</v>
      </c>
      <c r="AY78" s="70">
        <f>W78</f>
        <v>0</v>
      </c>
      <c r="AZ78" s="70">
        <f>X78</f>
        <v>0</v>
      </c>
      <c r="BA78" s="70">
        <f>Y78</f>
        <v>0</v>
      </c>
      <c r="BB78" s="72">
        <f>Z78</f>
        <v>0</v>
      </c>
      <c r="BC78" s="70">
        <f>AA78</f>
        <v>0</v>
      </c>
    </row>
    <row r="79" spans="1:55">
      <c r="A79" s="13">
        <f>RANK(B79,$B$4:$B$84)</f>
        <v>75</v>
      </c>
      <c r="B79" s="22">
        <f>ROUND(SUM(D79:AB79),0)</f>
        <v>25</v>
      </c>
      <c r="C79" s="14" t="s">
        <v>135</v>
      </c>
      <c r="D79" s="15"/>
      <c r="E79" s="29"/>
      <c r="F79" s="15"/>
      <c r="G79" s="15"/>
      <c r="H79" s="15"/>
      <c r="I79" s="15"/>
      <c r="J79" s="15"/>
      <c r="K79" s="57"/>
      <c r="L79" s="15"/>
      <c r="M79" s="45">
        <v>25</v>
      </c>
      <c r="N79" s="45"/>
      <c r="O79" s="45"/>
      <c r="P79" s="45"/>
      <c r="Q79" s="15"/>
      <c r="R79" s="45"/>
      <c r="S79" s="57"/>
      <c r="T79" s="15"/>
      <c r="U79" s="45"/>
      <c r="V79" s="45"/>
      <c r="W79" s="68"/>
      <c r="X79" s="68"/>
      <c r="Y79" s="68"/>
      <c r="Z79" s="68"/>
      <c r="AA79" s="76"/>
      <c r="AB79" s="33"/>
      <c r="AC79" s="16">
        <f>COUNTIF(D79:AB79,"&gt;0")</f>
        <v>1</v>
      </c>
      <c r="AD79" s="39">
        <f>COUNTIF(E79:Q79,"&gt;0.5")+COUNTIF(R79:Z79,"&gt;0.5")</f>
        <v>1</v>
      </c>
      <c r="AE79" s="25">
        <f>IF(AC79&gt;=$AE$2,ROUND(SUM(LARGE(AI79:BC79,{1,2,3,4,5,6,7,8,9,10,11,12,13,14,15})),0),B79)</f>
        <v>25</v>
      </c>
      <c r="AF79" s="25">
        <f>RANK(AE79,$AE$4:$AE$84)</f>
        <v>75</v>
      </c>
      <c r="AG79" s="40"/>
      <c r="AH79" s="41"/>
      <c r="AI79" s="70">
        <f>F79</f>
        <v>0</v>
      </c>
      <c r="AJ79" s="70">
        <f>G79</f>
        <v>0</v>
      </c>
      <c r="AK79" s="70">
        <f>H79</f>
        <v>0</v>
      </c>
      <c r="AL79" s="70">
        <f>I79</f>
        <v>0</v>
      </c>
      <c r="AM79" s="70">
        <f>J79</f>
        <v>0</v>
      </c>
      <c r="AN79" s="70">
        <f>K79</f>
        <v>0</v>
      </c>
      <c r="AO79" s="70">
        <f>L79</f>
        <v>0</v>
      </c>
      <c r="AP79" s="70">
        <f>M79</f>
        <v>25</v>
      </c>
      <c r="AQ79" s="70">
        <f>N79</f>
        <v>0</v>
      </c>
      <c r="AR79" s="70">
        <f>O79</f>
        <v>0</v>
      </c>
      <c r="AS79" s="70">
        <f>P79</f>
        <v>0</v>
      </c>
      <c r="AT79" s="70">
        <f>Q79</f>
        <v>0</v>
      </c>
      <c r="AU79" s="72">
        <f>R79</f>
        <v>0</v>
      </c>
      <c r="AV79" s="70">
        <f>T79</f>
        <v>0</v>
      </c>
      <c r="AW79" s="70">
        <f>U79</f>
        <v>0</v>
      </c>
      <c r="AX79" s="70">
        <f>V79</f>
        <v>0</v>
      </c>
      <c r="AY79" s="70">
        <f>W79</f>
        <v>0</v>
      </c>
      <c r="AZ79" s="70">
        <f>X79</f>
        <v>0</v>
      </c>
      <c r="BA79" s="70">
        <f>Y79</f>
        <v>0</v>
      </c>
      <c r="BB79" s="72">
        <f>Z79</f>
        <v>0</v>
      </c>
      <c r="BC79" s="70">
        <f>AA79</f>
        <v>0</v>
      </c>
    </row>
    <row r="80" spans="1:55">
      <c r="A80" s="13">
        <f>RANK(B80,$B$4:$B$84)</f>
        <v>75</v>
      </c>
      <c r="B80" s="22">
        <f>ROUND(SUM(D80:AB80),0)</f>
        <v>25</v>
      </c>
      <c r="C80" s="14" t="s">
        <v>100</v>
      </c>
      <c r="D80" s="15"/>
      <c r="E80" s="29"/>
      <c r="F80" s="15"/>
      <c r="G80" s="15"/>
      <c r="H80" s="15"/>
      <c r="I80" s="15"/>
      <c r="J80" s="15"/>
      <c r="K80" s="57"/>
      <c r="L80" s="45"/>
      <c r="M80" s="45">
        <v>25</v>
      </c>
      <c r="N80" s="45"/>
      <c r="O80" s="45"/>
      <c r="P80" s="45"/>
      <c r="Q80" s="45"/>
      <c r="R80" s="45"/>
      <c r="S80" s="57"/>
      <c r="T80" s="45"/>
      <c r="U80" s="45"/>
      <c r="V80" s="45"/>
      <c r="W80" s="68"/>
      <c r="X80" s="68"/>
      <c r="Y80" s="68"/>
      <c r="Z80" s="68"/>
      <c r="AA80" s="76"/>
      <c r="AB80" s="33"/>
      <c r="AC80" s="16">
        <f>COUNTIF(D80:AB80,"&gt;0")</f>
        <v>1</v>
      </c>
      <c r="AD80" s="39">
        <f>COUNTIF(E80:Q80,"&gt;0.5")+COUNTIF(R80:Z80,"&gt;0.5")</f>
        <v>1</v>
      </c>
      <c r="AE80" s="25">
        <f>IF(AC80&gt;=$AE$2,ROUND(SUM(LARGE(AI80:BC80,{1,2,3,4,5,6,7,8,9,10,11,12,13,14,15})),0),B80)</f>
        <v>25</v>
      </c>
      <c r="AF80" s="25">
        <f>RANK(AE80,$AE$4:$AE$84)</f>
        <v>75</v>
      </c>
      <c r="AG80" s="20">
        <f>COUNTIF(F80:Z80,"20")</f>
        <v>0</v>
      </c>
      <c r="AH80" s="28">
        <f>AG80/AC80</f>
        <v>0</v>
      </c>
      <c r="AI80" s="70">
        <f>F80</f>
        <v>0</v>
      </c>
      <c r="AJ80" s="70">
        <f>G80</f>
        <v>0</v>
      </c>
      <c r="AK80" s="70">
        <f>H80</f>
        <v>0</v>
      </c>
      <c r="AL80" s="70">
        <f>I80</f>
        <v>0</v>
      </c>
      <c r="AM80" s="70">
        <f>J80</f>
        <v>0</v>
      </c>
      <c r="AN80" s="70">
        <f>K80</f>
        <v>0</v>
      </c>
      <c r="AO80" s="70">
        <f>L80</f>
        <v>0</v>
      </c>
      <c r="AP80" s="70">
        <f>M80</f>
        <v>25</v>
      </c>
      <c r="AQ80" s="70">
        <f>N80</f>
        <v>0</v>
      </c>
      <c r="AR80" s="70">
        <f>O80</f>
        <v>0</v>
      </c>
      <c r="AS80" s="70">
        <f>P80</f>
        <v>0</v>
      </c>
      <c r="AT80" s="70">
        <f>Q80</f>
        <v>0</v>
      </c>
      <c r="AU80" s="72">
        <f>R80</f>
        <v>0</v>
      </c>
      <c r="AV80" s="70">
        <f>T80</f>
        <v>0</v>
      </c>
      <c r="AW80" s="70">
        <f>U80</f>
        <v>0</v>
      </c>
      <c r="AX80" s="70">
        <f>V80</f>
        <v>0</v>
      </c>
      <c r="AY80" s="70">
        <f>W80</f>
        <v>0</v>
      </c>
      <c r="AZ80" s="70">
        <f>X80</f>
        <v>0</v>
      </c>
      <c r="BA80" s="70">
        <f>Y80</f>
        <v>0</v>
      </c>
      <c r="BB80" s="72">
        <f>Z80</f>
        <v>0</v>
      </c>
      <c r="BC80" s="70">
        <f>AA80</f>
        <v>0</v>
      </c>
    </row>
    <row r="81" spans="1:55">
      <c r="A81" s="13">
        <f>RANK(B81,$B$4:$B$84)</f>
        <v>75</v>
      </c>
      <c r="B81" s="22">
        <f>ROUND(SUM(D81:AB81),0)</f>
        <v>25</v>
      </c>
      <c r="C81" s="14" t="s">
        <v>134</v>
      </c>
      <c r="D81" s="15"/>
      <c r="E81" s="29"/>
      <c r="F81" s="15"/>
      <c r="G81" s="15"/>
      <c r="H81" s="15"/>
      <c r="I81" s="15"/>
      <c r="J81" s="15"/>
      <c r="K81" s="57"/>
      <c r="L81" s="45"/>
      <c r="M81" s="45">
        <v>25</v>
      </c>
      <c r="N81" s="45"/>
      <c r="O81" s="45"/>
      <c r="P81" s="45"/>
      <c r="Q81" s="45"/>
      <c r="R81" s="45"/>
      <c r="S81" s="57"/>
      <c r="T81" s="15"/>
      <c r="U81" s="45"/>
      <c r="V81" s="45"/>
      <c r="W81" s="68"/>
      <c r="X81" s="68"/>
      <c r="Y81" s="68"/>
      <c r="Z81" s="68"/>
      <c r="AA81" s="76"/>
      <c r="AB81" s="33"/>
      <c r="AC81" s="16">
        <f>COUNTIF(D81:AB81,"&gt;0")</f>
        <v>1</v>
      </c>
      <c r="AD81" s="39">
        <f>COUNTIF(E81:Q81,"&gt;0.5")+COUNTIF(R81:Z81,"&gt;0.5")</f>
        <v>1</v>
      </c>
      <c r="AE81" s="25">
        <f>IF(AC81&gt;=$AE$2,ROUND(SUM(LARGE(AI81:BC81,{1,2,3,4,5,6,7,8,9,10,11,12,13,14,15})),0),B81)</f>
        <v>25</v>
      </c>
      <c r="AF81" s="25">
        <f>RANK(AE81,$AE$4:$AE$84)</f>
        <v>75</v>
      </c>
      <c r="AG81" s="20">
        <f>COUNTIF(F81:Z81,"20")</f>
        <v>0</v>
      </c>
      <c r="AH81" s="28">
        <f>AG81/AC81</f>
        <v>0</v>
      </c>
      <c r="AI81" s="70">
        <f>F81</f>
        <v>0</v>
      </c>
      <c r="AJ81" s="70">
        <f>G81</f>
        <v>0</v>
      </c>
      <c r="AK81" s="70">
        <f>H81</f>
        <v>0</v>
      </c>
      <c r="AL81" s="70">
        <f>I81</f>
        <v>0</v>
      </c>
      <c r="AM81" s="70">
        <f>J81</f>
        <v>0</v>
      </c>
      <c r="AN81" s="70">
        <f>K81</f>
        <v>0</v>
      </c>
      <c r="AO81" s="70">
        <f>L81</f>
        <v>0</v>
      </c>
      <c r="AP81" s="70">
        <f>M81</f>
        <v>25</v>
      </c>
      <c r="AQ81" s="70">
        <f>N81</f>
        <v>0</v>
      </c>
      <c r="AR81" s="70">
        <f>O81</f>
        <v>0</v>
      </c>
      <c r="AS81" s="70">
        <f>P81</f>
        <v>0</v>
      </c>
      <c r="AT81" s="70">
        <f>Q81</f>
        <v>0</v>
      </c>
      <c r="AU81" s="72">
        <f>R81</f>
        <v>0</v>
      </c>
      <c r="AV81" s="70">
        <f>T81</f>
        <v>0</v>
      </c>
      <c r="AW81" s="70">
        <f>U81</f>
        <v>0</v>
      </c>
      <c r="AX81" s="70">
        <f>V81</f>
        <v>0</v>
      </c>
      <c r="AY81" s="70">
        <f>W81</f>
        <v>0</v>
      </c>
      <c r="AZ81" s="70">
        <f>X81</f>
        <v>0</v>
      </c>
      <c r="BA81" s="70">
        <f>Y81</f>
        <v>0</v>
      </c>
      <c r="BB81" s="72">
        <f>Z81</f>
        <v>0</v>
      </c>
      <c r="BC81" s="70">
        <f>AA81</f>
        <v>0</v>
      </c>
    </row>
    <row r="82" spans="1:55">
      <c r="A82" s="13">
        <f>RANK(B82,$B$4:$B$84)</f>
        <v>75</v>
      </c>
      <c r="B82" s="22">
        <f>ROUND(SUM(D82:AB82),0)</f>
        <v>25</v>
      </c>
      <c r="C82" s="17" t="s">
        <v>103</v>
      </c>
      <c r="D82" s="15"/>
      <c r="E82" s="29"/>
      <c r="F82" s="15"/>
      <c r="G82" s="15"/>
      <c r="H82" s="15">
        <v>25</v>
      </c>
      <c r="I82" s="15"/>
      <c r="J82" s="15"/>
      <c r="K82" s="57"/>
      <c r="L82" s="45"/>
      <c r="M82" s="15"/>
      <c r="N82" s="45"/>
      <c r="O82" s="45"/>
      <c r="P82" s="45"/>
      <c r="Q82" s="45"/>
      <c r="R82" s="46"/>
      <c r="S82" s="57"/>
      <c r="T82" s="45"/>
      <c r="U82" s="45"/>
      <c r="V82" s="45"/>
      <c r="W82" s="68"/>
      <c r="X82" s="68"/>
      <c r="Y82" s="68"/>
      <c r="Z82" s="68"/>
      <c r="AA82" s="76"/>
      <c r="AB82" s="33"/>
      <c r="AC82" s="16">
        <f>COUNTIF(D82:AB82,"&gt;0")</f>
        <v>1</v>
      </c>
      <c r="AD82" s="39">
        <f>COUNTIF(E82:Q82,"&gt;0.5")+COUNTIF(R82:Z82,"&gt;0.5")</f>
        <v>1</v>
      </c>
      <c r="AE82" s="25">
        <f>IF(AC82&gt;=$AE$2,ROUND(SUM(LARGE(AI82:BC82,{1,2,3,4,5,6,7,8,9,10,11,12,13,14,15})),0),B82)</f>
        <v>25</v>
      </c>
      <c r="AF82" s="25">
        <f>RANK(AE82,$AE$4:$AE$84)</f>
        <v>75</v>
      </c>
      <c r="AG82" s="20">
        <f>COUNTIF(F82:Z82,"20")</f>
        <v>0</v>
      </c>
      <c r="AH82" s="28">
        <f>AG82/AC82</f>
        <v>0</v>
      </c>
      <c r="AI82" s="70">
        <f>F82</f>
        <v>0</v>
      </c>
      <c r="AJ82" s="70">
        <f>G82</f>
        <v>0</v>
      </c>
      <c r="AK82" s="70">
        <f>H82</f>
        <v>25</v>
      </c>
      <c r="AL82" s="70">
        <f>I82</f>
        <v>0</v>
      </c>
      <c r="AM82" s="70">
        <f>J82</f>
        <v>0</v>
      </c>
      <c r="AN82" s="70">
        <f>K82</f>
        <v>0</v>
      </c>
      <c r="AO82" s="70">
        <f>L82</f>
        <v>0</v>
      </c>
      <c r="AP82" s="70">
        <f>M82</f>
        <v>0</v>
      </c>
      <c r="AQ82" s="70">
        <f>N82</f>
        <v>0</v>
      </c>
      <c r="AR82" s="70">
        <f>O82</f>
        <v>0</v>
      </c>
      <c r="AS82" s="70">
        <f>P82</f>
        <v>0</v>
      </c>
      <c r="AT82" s="70">
        <f>Q82</f>
        <v>0</v>
      </c>
      <c r="AU82" s="72">
        <f>R82</f>
        <v>0</v>
      </c>
      <c r="AV82" s="70">
        <f>T82</f>
        <v>0</v>
      </c>
      <c r="AW82" s="70">
        <f>U82</f>
        <v>0</v>
      </c>
      <c r="AX82" s="70">
        <f>V82</f>
        <v>0</v>
      </c>
      <c r="AY82" s="70">
        <f>W82</f>
        <v>0</v>
      </c>
      <c r="AZ82" s="70">
        <f>X82</f>
        <v>0</v>
      </c>
      <c r="BA82" s="70">
        <f>Y82</f>
        <v>0</v>
      </c>
      <c r="BB82" s="72">
        <f>Z82</f>
        <v>0</v>
      </c>
      <c r="BC82" s="70">
        <f>AA82</f>
        <v>0</v>
      </c>
    </row>
    <row r="83" spans="1:55">
      <c r="A83" s="13">
        <f>RANK(B83,$B$4:$B$84)</f>
        <v>75</v>
      </c>
      <c r="B83" s="22">
        <f>ROUND(SUM(D83:AB83),0)</f>
        <v>25</v>
      </c>
      <c r="C83" s="62" t="s">
        <v>136</v>
      </c>
      <c r="D83" s="15"/>
      <c r="E83" s="29"/>
      <c r="F83" s="15"/>
      <c r="G83" s="15"/>
      <c r="H83" s="15"/>
      <c r="I83" s="15"/>
      <c r="J83" s="29"/>
      <c r="K83" s="57"/>
      <c r="L83" s="45"/>
      <c r="M83" s="15">
        <v>25</v>
      </c>
      <c r="N83" s="45"/>
      <c r="O83" s="45"/>
      <c r="P83" s="45"/>
      <c r="Q83" s="15"/>
      <c r="R83" s="46"/>
      <c r="S83" s="57"/>
      <c r="T83" s="45"/>
      <c r="U83" s="45"/>
      <c r="V83" s="45"/>
      <c r="W83" s="68"/>
      <c r="X83" s="68"/>
      <c r="Y83" s="68"/>
      <c r="Z83" s="68"/>
      <c r="AA83" s="76"/>
      <c r="AB83" s="33"/>
      <c r="AC83" s="16">
        <f>COUNTIF(D83:AB83,"&gt;0")</f>
        <v>1</v>
      </c>
      <c r="AD83" s="39">
        <f>COUNTIF(E83:Q83,"&gt;0.5")+COUNTIF(R83:Z83,"&gt;0.5")</f>
        <v>1</v>
      </c>
      <c r="AE83" s="25">
        <f>IF(AC83&gt;=$AE$2,ROUND(SUM(LARGE(AI83:BC83,{1,2,3,4,5,6,7,8,9,10,11,12,13,14,15})),0),B83)</f>
        <v>25</v>
      </c>
      <c r="AF83" s="25">
        <f>RANK(AE83,$AE$4:$AE$84)</f>
        <v>75</v>
      </c>
      <c r="AG83" s="20">
        <f>COUNTIF(F83:Z83,"20")</f>
        <v>0</v>
      </c>
      <c r="AH83" s="28">
        <f>AG83/AC83</f>
        <v>0</v>
      </c>
      <c r="AI83" s="70">
        <f>F83</f>
        <v>0</v>
      </c>
      <c r="AJ83" s="70">
        <f>G83</f>
        <v>0</v>
      </c>
      <c r="AK83" s="70">
        <f>H83</f>
        <v>0</v>
      </c>
      <c r="AL83" s="70">
        <f>I83</f>
        <v>0</v>
      </c>
      <c r="AM83" s="70">
        <f>J83</f>
        <v>0</v>
      </c>
      <c r="AN83" s="70">
        <f>K83</f>
        <v>0</v>
      </c>
      <c r="AO83" s="70">
        <f>L83</f>
        <v>0</v>
      </c>
      <c r="AP83" s="70">
        <f>M83</f>
        <v>25</v>
      </c>
      <c r="AQ83" s="70">
        <f>N83</f>
        <v>0</v>
      </c>
      <c r="AR83" s="70">
        <f>O83</f>
        <v>0</v>
      </c>
      <c r="AS83" s="70">
        <f>P83</f>
        <v>0</v>
      </c>
      <c r="AT83" s="70">
        <f>Q83</f>
        <v>0</v>
      </c>
      <c r="AU83" s="72">
        <f>R83</f>
        <v>0</v>
      </c>
      <c r="AV83" s="70">
        <f>T83</f>
        <v>0</v>
      </c>
      <c r="AW83" s="70">
        <f>U83</f>
        <v>0</v>
      </c>
      <c r="AX83" s="70">
        <f>V83</f>
        <v>0</v>
      </c>
      <c r="AY83" s="70">
        <f>W83</f>
        <v>0</v>
      </c>
      <c r="AZ83" s="70">
        <f>X83</f>
        <v>0</v>
      </c>
      <c r="BA83" s="70">
        <f>Y83</f>
        <v>0</v>
      </c>
      <c r="BB83" s="72">
        <f>Z83</f>
        <v>0</v>
      </c>
      <c r="BC83" s="70">
        <f>AA83</f>
        <v>0</v>
      </c>
    </row>
    <row r="84" spans="1:55">
      <c r="A84" s="13">
        <f>RANK(B84,$B$4:$B$84)</f>
        <v>81</v>
      </c>
      <c r="B84" s="22">
        <f>ROUND(SUM(D84:AB84),0)</f>
        <v>20</v>
      </c>
      <c r="C84" s="63" t="s">
        <v>149</v>
      </c>
      <c r="D84" s="15"/>
      <c r="E84" s="29"/>
      <c r="F84" s="15"/>
      <c r="G84" s="15"/>
      <c r="H84" s="15"/>
      <c r="I84" s="15"/>
      <c r="J84" s="15"/>
      <c r="K84" s="57"/>
      <c r="L84" s="45"/>
      <c r="M84" s="45"/>
      <c r="N84" s="45"/>
      <c r="O84" s="45"/>
      <c r="P84" s="45"/>
      <c r="Q84" s="45"/>
      <c r="R84" s="60">
        <v>20</v>
      </c>
      <c r="S84" s="57"/>
      <c r="T84" s="45"/>
      <c r="U84" s="45"/>
      <c r="V84" s="45"/>
      <c r="W84" s="68"/>
      <c r="X84" s="68"/>
      <c r="Y84" s="68"/>
      <c r="Z84" s="68"/>
      <c r="AA84" s="76"/>
      <c r="AB84" s="34"/>
      <c r="AC84" s="16">
        <f>COUNTIF(D84:AB84,"&gt;0")</f>
        <v>1</v>
      </c>
      <c r="AD84" s="39">
        <f>COUNTIF(E84:Q84,"&gt;0.5")+COUNTIF(R84:Z84,"&gt;0.5")</f>
        <v>1</v>
      </c>
      <c r="AE84" s="25">
        <f>IF(AC84&gt;=$AE$2,ROUND(SUM(LARGE(AI84:BC84,{1,2,3,4,5,6,7,8,9,10,11,12,13,14,15})),0),B84)</f>
        <v>20</v>
      </c>
      <c r="AF84" s="25">
        <f>RANK(AE84,$AE$4:$AE$84)</f>
        <v>81</v>
      </c>
      <c r="AG84" s="20">
        <f>COUNTIF(F84:Z84,"20")</f>
        <v>1</v>
      </c>
      <c r="AH84" s="28">
        <f>AG84/AC84</f>
        <v>1</v>
      </c>
      <c r="AI84" s="70">
        <f>F84</f>
        <v>0</v>
      </c>
      <c r="AJ84" s="70">
        <f>G84</f>
        <v>0</v>
      </c>
      <c r="AK84" s="70">
        <f>H84</f>
        <v>0</v>
      </c>
      <c r="AL84" s="70">
        <f>I84</f>
        <v>0</v>
      </c>
      <c r="AM84" s="70">
        <f>J84</f>
        <v>0</v>
      </c>
      <c r="AN84" s="70">
        <f>K84</f>
        <v>0</v>
      </c>
      <c r="AO84" s="70">
        <f>L84</f>
        <v>0</v>
      </c>
      <c r="AP84" s="70">
        <f>M84</f>
        <v>0</v>
      </c>
      <c r="AQ84" s="70">
        <f>N84</f>
        <v>0</v>
      </c>
      <c r="AR84" s="70">
        <f>O84</f>
        <v>0</v>
      </c>
      <c r="AS84" s="70">
        <f>P84</f>
        <v>0</v>
      </c>
      <c r="AT84" s="70">
        <f>Q84</f>
        <v>0</v>
      </c>
      <c r="AU84" s="72">
        <f>R84</f>
        <v>20</v>
      </c>
      <c r="AV84" s="70">
        <f>T84</f>
        <v>0</v>
      </c>
      <c r="AW84" s="70">
        <f>U84</f>
        <v>0</v>
      </c>
      <c r="AX84" s="70">
        <f>V84</f>
        <v>0</v>
      </c>
      <c r="AY84" s="70">
        <f>W84</f>
        <v>0</v>
      </c>
      <c r="AZ84" s="70">
        <f>X84</f>
        <v>0</v>
      </c>
      <c r="BA84" s="70">
        <f>Y84</f>
        <v>0</v>
      </c>
      <c r="BB84" s="72">
        <f>Z84</f>
        <v>0</v>
      </c>
      <c r="BC84" s="70">
        <f>AA84</f>
        <v>0</v>
      </c>
    </row>
    <row r="85" spans="1:55">
      <c r="M85" s="47"/>
      <c r="R85" s="47"/>
      <c r="S85" s="47"/>
      <c r="T85" s="47"/>
      <c r="U85" s="47"/>
      <c r="W85" s="53"/>
      <c r="X85" s="53"/>
      <c r="Y85" s="53"/>
      <c r="Z85" s="36"/>
      <c r="AA85" s="78"/>
      <c r="AB85" s="36"/>
      <c r="AG85" s="2">
        <f>SUM(AG4:AG84)</f>
        <v>198</v>
      </c>
    </row>
    <row r="86" spans="1:55">
      <c r="C86" s="8" t="s">
        <v>19</v>
      </c>
      <c r="D86" s="9">
        <v>20</v>
      </c>
      <c r="W86" s="53"/>
      <c r="X86" s="53"/>
      <c r="Y86" s="53"/>
      <c r="Z86" s="36"/>
      <c r="AA86" s="78"/>
      <c r="AB86" s="36"/>
    </row>
    <row r="87" spans="1:55">
      <c r="C87" s="4" t="s">
        <v>20</v>
      </c>
      <c r="D87" s="3">
        <v>20</v>
      </c>
      <c r="W87" s="53"/>
      <c r="X87" s="53"/>
      <c r="Y87" s="53"/>
      <c r="Z87" s="36"/>
      <c r="AA87" s="78"/>
      <c r="AB87" s="36"/>
    </row>
    <row r="88" spans="1:55">
      <c r="C88" s="42" t="s">
        <v>97</v>
      </c>
      <c r="D88" s="43">
        <v>24</v>
      </c>
      <c r="W88" s="53"/>
      <c r="X88" s="53"/>
      <c r="Y88" s="53"/>
      <c r="Z88" s="36"/>
      <c r="AA88" s="78"/>
      <c r="AB88" s="36"/>
    </row>
    <row r="89" spans="1:55">
      <c r="C89" s="2" t="s">
        <v>15</v>
      </c>
      <c r="D89" s="44"/>
      <c r="W89" s="53"/>
      <c r="X89" s="53"/>
      <c r="Y89" s="53"/>
      <c r="Z89" s="36"/>
      <c r="AA89" s="78"/>
      <c r="AB89" s="36"/>
    </row>
    <row r="90" spans="1:55">
      <c r="C90" s="17"/>
      <c r="D90" s="18"/>
      <c r="E90" s="18"/>
      <c r="F90" s="18"/>
      <c r="G90" s="18"/>
      <c r="H90" s="18"/>
      <c r="I90" s="18"/>
      <c r="J90" s="18"/>
      <c r="K90" s="37"/>
      <c r="L90" s="37"/>
      <c r="M90" s="37"/>
      <c r="N90" s="48"/>
      <c r="O90" s="48"/>
      <c r="P90" s="48"/>
      <c r="Q90" s="48"/>
      <c r="R90" s="37"/>
      <c r="S90" s="37"/>
      <c r="T90" s="37"/>
      <c r="U90" s="37"/>
      <c r="V90" s="48"/>
      <c r="W90" s="54"/>
      <c r="X90" s="54"/>
      <c r="Y90" s="54"/>
      <c r="Z90" s="38"/>
      <c r="AA90" s="71"/>
      <c r="AB90" s="38"/>
    </row>
    <row r="91" spans="1:55">
      <c r="W91" s="53"/>
      <c r="X91" s="53"/>
      <c r="Y91" s="53"/>
      <c r="Z91" s="36"/>
      <c r="AA91" s="78"/>
      <c r="AB91" s="36"/>
      <c r="AC91" s="16"/>
      <c r="AD91" s="16"/>
      <c r="AE91" s="16"/>
      <c r="AF91" s="16"/>
    </row>
    <row r="92" spans="1:55">
      <c r="C92" s="10" t="s">
        <v>22</v>
      </c>
      <c r="W92" s="53"/>
      <c r="X92" s="53"/>
      <c r="Y92" s="53"/>
      <c r="Z92" s="36"/>
      <c r="AA92" s="78"/>
      <c r="AB92" s="36"/>
    </row>
    <row r="93" spans="1:55">
      <c r="W93" s="53"/>
      <c r="X93" s="53"/>
      <c r="Y93" s="53"/>
      <c r="Z93" s="36"/>
      <c r="AA93" s="78"/>
      <c r="AB93" s="36"/>
    </row>
    <row r="94" spans="1:55">
      <c r="W94" s="53"/>
      <c r="X94" s="53"/>
      <c r="Y94" s="53"/>
      <c r="Z94" s="36"/>
      <c r="AA94" s="78"/>
      <c r="AB94" s="36"/>
    </row>
    <row r="95" spans="1:55">
      <c r="W95" s="53"/>
      <c r="X95" s="53"/>
      <c r="Y95" s="53"/>
      <c r="Z95" s="36"/>
      <c r="AA95" s="78"/>
      <c r="AB95" s="36"/>
    </row>
    <row r="96" spans="1:55">
      <c r="W96" s="53"/>
      <c r="X96" s="53"/>
      <c r="Y96" s="53"/>
      <c r="Z96" s="36"/>
      <c r="AA96" s="78"/>
      <c r="AB96" s="36"/>
    </row>
    <row r="97" spans="23:28">
      <c r="W97" s="53"/>
      <c r="X97" s="53"/>
      <c r="Y97" s="53"/>
      <c r="Z97" s="36"/>
      <c r="AA97" s="78"/>
      <c r="AB97" s="36"/>
    </row>
    <row r="98" spans="23:28">
      <c r="W98" s="53"/>
      <c r="X98" s="53"/>
      <c r="Y98" s="53"/>
      <c r="Z98" s="36"/>
      <c r="AA98" s="78"/>
      <c r="AB98" s="36"/>
    </row>
    <row r="99" spans="23:28">
      <c r="W99" s="53"/>
      <c r="X99" s="53"/>
      <c r="Y99" s="53"/>
      <c r="Z99" s="36"/>
      <c r="AA99" s="78"/>
      <c r="AB99" s="36"/>
    </row>
    <row r="100" spans="23:28">
      <c r="W100" s="53"/>
      <c r="X100" s="53"/>
      <c r="Y100" s="53"/>
      <c r="Z100" s="36"/>
      <c r="AA100" s="78"/>
      <c r="AB100" s="36"/>
    </row>
    <row r="101" spans="23:28">
      <c r="W101" s="53"/>
      <c r="X101" s="53"/>
      <c r="Y101" s="53"/>
      <c r="Z101" s="36"/>
      <c r="AA101" s="78"/>
      <c r="AB101" s="36"/>
    </row>
    <row r="102" spans="23:28">
      <c r="W102" s="53"/>
      <c r="X102" s="53"/>
      <c r="Y102" s="53"/>
      <c r="Z102" s="36"/>
      <c r="AA102" s="78"/>
      <c r="AB102" s="36"/>
    </row>
    <row r="103" spans="23:28">
      <c r="W103" s="53"/>
      <c r="X103" s="53"/>
      <c r="Y103" s="53"/>
      <c r="Z103" s="36"/>
      <c r="AA103" s="78"/>
      <c r="AB103" s="36"/>
    </row>
    <row r="104" spans="23:28">
      <c r="W104" s="53"/>
      <c r="X104" s="53"/>
      <c r="Y104" s="53"/>
      <c r="Z104" s="36"/>
      <c r="AA104" s="78"/>
      <c r="AB104" s="36"/>
    </row>
    <row r="105" spans="23:28">
      <c r="W105" s="53"/>
      <c r="X105" s="53"/>
      <c r="Y105" s="53"/>
      <c r="Z105" s="36"/>
      <c r="AA105" s="78"/>
      <c r="AB105" s="36"/>
    </row>
    <row r="106" spans="23:28">
      <c r="W106" s="53"/>
      <c r="X106" s="53"/>
      <c r="Y106" s="53"/>
      <c r="Z106" s="36"/>
      <c r="AA106" s="78"/>
      <c r="AB106" s="36"/>
    </row>
    <row r="107" spans="23:28">
      <c r="W107" s="53"/>
      <c r="X107" s="53"/>
      <c r="Y107" s="53"/>
      <c r="Z107" s="36"/>
      <c r="AA107" s="78"/>
      <c r="AB107" s="36"/>
    </row>
    <row r="108" spans="23:28">
      <c r="W108" s="53"/>
      <c r="X108" s="53"/>
      <c r="Y108" s="53"/>
      <c r="Z108" s="36"/>
      <c r="AA108" s="78"/>
      <c r="AB108" s="36"/>
    </row>
    <row r="109" spans="23:28">
      <c r="W109" s="53"/>
      <c r="X109" s="53"/>
      <c r="Y109" s="53"/>
      <c r="Z109" s="36"/>
      <c r="AA109" s="78"/>
      <c r="AB109" s="36"/>
    </row>
    <row r="110" spans="23:28">
      <c r="W110" s="53"/>
      <c r="X110" s="53"/>
      <c r="Y110" s="53"/>
      <c r="Z110" s="36"/>
      <c r="AA110" s="78"/>
      <c r="AB110" s="36"/>
    </row>
    <row r="111" spans="23:28">
      <c r="W111" s="53"/>
      <c r="X111" s="53"/>
      <c r="Y111" s="53"/>
      <c r="Z111" s="36"/>
      <c r="AA111" s="78"/>
      <c r="AB111" s="36"/>
    </row>
    <row r="112" spans="23:28">
      <c r="W112" s="53"/>
      <c r="X112" s="53"/>
      <c r="Y112" s="53"/>
      <c r="Z112" s="36"/>
      <c r="AA112" s="78"/>
      <c r="AB112" s="36"/>
    </row>
    <row r="113" spans="23:28">
      <c r="W113" s="53"/>
      <c r="X113" s="53"/>
      <c r="Y113" s="53"/>
      <c r="Z113" s="36"/>
      <c r="AA113" s="78"/>
      <c r="AB113" s="36"/>
    </row>
    <row r="114" spans="23:28">
      <c r="W114" s="53"/>
      <c r="X114" s="53"/>
      <c r="Y114" s="53"/>
      <c r="Z114" s="36"/>
      <c r="AA114" s="78"/>
      <c r="AB114" s="36"/>
    </row>
    <row r="115" spans="23:28">
      <c r="W115" s="53"/>
      <c r="X115" s="53"/>
      <c r="Y115" s="53"/>
      <c r="Z115" s="36"/>
      <c r="AA115" s="78"/>
      <c r="AB115" s="36"/>
    </row>
    <row r="116" spans="23:28">
      <c r="W116" s="53"/>
      <c r="X116" s="53"/>
      <c r="Y116" s="53"/>
      <c r="Z116" s="36"/>
      <c r="AA116" s="78"/>
      <c r="AB116" s="36"/>
    </row>
    <row r="117" spans="23:28">
      <c r="W117" s="53"/>
      <c r="X117" s="53"/>
      <c r="Y117" s="53"/>
      <c r="Z117" s="36"/>
      <c r="AA117" s="78"/>
      <c r="AB117" s="36"/>
    </row>
    <row r="118" spans="23:28">
      <c r="W118" s="53"/>
      <c r="X118" s="53"/>
      <c r="Y118" s="53"/>
      <c r="Z118" s="36"/>
      <c r="AA118" s="78"/>
      <c r="AB118" s="36"/>
    </row>
    <row r="119" spans="23:28">
      <c r="W119" s="53"/>
      <c r="X119" s="53"/>
      <c r="Y119" s="53"/>
      <c r="Z119" s="36"/>
      <c r="AA119" s="78"/>
      <c r="AB119" s="36"/>
    </row>
    <row r="120" spans="23:28">
      <c r="W120" s="53"/>
      <c r="X120" s="53"/>
      <c r="Y120" s="53"/>
      <c r="Z120" s="36"/>
      <c r="AA120" s="78"/>
      <c r="AB120" s="36"/>
    </row>
    <row r="121" spans="23:28">
      <c r="W121" s="53"/>
      <c r="X121" s="53"/>
      <c r="Y121" s="53"/>
      <c r="Z121" s="36"/>
      <c r="AA121" s="78"/>
      <c r="AB121" s="36"/>
    </row>
    <row r="122" spans="23:28">
      <c r="W122" s="53"/>
      <c r="X122" s="53"/>
      <c r="Y122" s="53"/>
      <c r="Z122" s="36"/>
      <c r="AA122" s="78"/>
      <c r="AB122" s="36"/>
    </row>
    <row r="123" spans="23:28">
      <c r="W123" s="53"/>
      <c r="X123" s="53"/>
      <c r="Y123" s="53"/>
      <c r="Z123" s="36"/>
      <c r="AA123" s="78"/>
      <c r="AB123" s="36"/>
    </row>
    <row r="124" spans="23:28">
      <c r="W124" s="53"/>
      <c r="X124" s="53"/>
      <c r="Y124" s="53"/>
      <c r="Z124" s="36"/>
      <c r="AA124" s="78"/>
      <c r="AB124" s="36"/>
    </row>
    <row r="125" spans="23:28">
      <c r="W125" s="53"/>
      <c r="X125" s="53"/>
      <c r="Y125" s="53"/>
      <c r="Z125" s="36"/>
      <c r="AA125" s="78"/>
      <c r="AB125" s="36"/>
    </row>
    <row r="126" spans="23:28">
      <c r="W126" s="53"/>
      <c r="X126" s="53"/>
      <c r="Y126" s="53"/>
      <c r="Z126" s="36"/>
      <c r="AA126" s="78"/>
      <c r="AB126" s="36"/>
    </row>
    <row r="127" spans="23:28">
      <c r="W127" s="53"/>
      <c r="X127" s="53"/>
      <c r="Y127" s="53"/>
      <c r="Z127" s="36"/>
      <c r="AA127" s="78"/>
      <c r="AB127" s="36"/>
    </row>
    <row r="128" spans="23:28">
      <c r="W128" s="53"/>
      <c r="X128" s="53"/>
      <c r="Y128" s="53"/>
      <c r="Z128" s="36"/>
      <c r="AA128" s="78"/>
      <c r="AB128" s="36"/>
    </row>
    <row r="129" spans="23:28">
      <c r="W129" s="53"/>
      <c r="X129" s="53"/>
      <c r="Y129" s="53"/>
      <c r="Z129" s="36"/>
      <c r="AA129" s="78"/>
      <c r="AB129" s="36"/>
    </row>
    <row r="130" spans="23:28">
      <c r="W130" s="53"/>
      <c r="X130" s="53"/>
      <c r="Y130" s="53"/>
      <c r="Z130" s="36"/>
      <c r="AA130" s="78"/>
      <c r="AB130" s="36"/>
    </row>
    <row r="131" spans="23:28">
      <c r="W131" s="53"/>
      <c r="X131" s="53"/>
      <c r="Y131" s="53"/>
      <c r="Z131" s="36"/>
      <c r="AA131" s="78"/>
      <c r="AB131" s="36"/>
    </row>
    <row r="132" spans="23:28">
      <c r="W132" s="53"/>
      <c r="X132" s="53"/>
      <c r="Y132" s="53"/>
      <c r="Z132" s="36"/>
      <c r="AA132" s="78"/>
      <c r="AB132" s="36"/>
    </row>
    <row r="133" spans="23:28">
      <c r="W133" s="53"/>
      <c r="X133" s="53"/>
      <c r="Y133" s="53"/>
      <c r="Z133" s="36"/>
      <c r="AA133" s="78"/>
      <c r="AB133" s="36"/>
    </row>
    <row r="134" spans="23:28">
      <c r="W134" s="53"/>
      <c r="X134" s="53"/>
      <c r="Y134" s="53"/>
      <c r="Z134" s="36"/>
      <c r="AA134" s="78"/>
      <c r="AB134" s="36"/>
    </row>
    <row r="135" spans="23:28">
      <c r="W135" s="53"/>
      <c r="X135" s="53"/>
      <c r="Y135" s="53"/>
      <c r="Z135" s="36"/>
      <c r="AA135" s="78"/>
      <c r="AB135" s="36"/>
    </row>
    <row r="136" spans="23:28">
      <c r="W136" s="53"/>
      <c r="X136" s="53"/>
      <c r="Y136" s="53"/>
      <c r="Z136" s="36"/>
      <c r="AA136" s="78"/>
      <c r="AB136" s="36"/>
    </row>
    <row r="137" spans="23:28">
      <c r="W137" s="53"/>
      <c r="X137" s="53"/>
      <c r="Y137" s="53"/>
      <c r="Z137" s="36"/>
      <c r="AA137" s="78"/>
      <c r="AB137" s="36"/>
    </row>
    <row r="138" spans="23:28">
      <c r="W138" s="53"/>
      <c r="X138" s="53"/>
      <c r="Y138" s="53"/>
      <c r="Z138" s="36"/>
      <c r="AA138" s="78"/>
      <c r="AB138" s="36"/>
    </row>
    <row r="139" spans="23:28">
      <c r="W139" s="53"/>
      <c r="X139" s="53"/>
      <c r="Y139" s="53"/>
      <c r="Z139" s="36"/>
      <c r="AA139" s="78"/>
      <c r="AB139" s="36"/>
    </row>
    <row r="140" spans="23:28">
      <c r="W140" s="53"/>
      <c r="X140" s="53"/>
      <c r="Y140" s="53"/>
      <c r="Z140" s="36"/>
      <c r="AA140" s="78"/>
      <c r="AB140" s="36"/>
    </row>
    <row r="141" spans="23:28">
      <c r="W141" s="53"/>
      <c r="X141" s="53"/>
      <c r="Y141" s="53"/>
      <c r="Z141" s="36"/>
      <c r="AA141" s="78"/>
      <c r="AB141" s="36"/>
    </row>
    <row r="142" spans="23:28">
      <c r="W142" s="53"/>
      <c r="X142" s="53"/>
      <c r="Y142" s="53"/>
      <c r="Z142" s="36"/>
      <c r="AA142" s="78"/>
      <c r="AB142" s="36"/>
    </row>
    <row r="143" spans="23:28">
      <c r="W143" s="53"/>
      <c r="X143" s="53"/>
      <c r="Y143" s="53"/>
      <c r="Z143" s="36"/>
      <c r="AA143" s="78"/>
      <c r="AB143" s="36"/>
    </row>
    <row r="144" spans="23:28">
      <c r="W144" s="53"/>
      <c r="X144" s="53"/>
      <c r="Y144" s="53"/>
      <c r="Z144" s="36"/>
      <c r="AA144" s="78"/>
      <c r="AB144" s="36"/>
    </row>
    <row r="145" spans="23:28">
      <c r="W145" s="53"/>
      <c r="X145" s="53"/>
      <c r="Y145" s="53"/>
      <c r="Z145" s="36"/>
      <c r="AA145" s="78"/>
      <c r="AB145" s="36"/>
    </row>
    <row r="146" spans="23:28">
      <c r="W146" s="53"/>
      <c r="X146" s="53"/>
      <c r="Y146" s="53"/>
      <c r="Z146" s="36"/>
      <c r="AA146" s="78"/>
      <c r="AB146" s="36"/>
    </row>
    <row r="147" spans="23:28">
      <c r="W147" s="53"/>
      <c r="X147" s="53"/>
      <c r="Y147" s="53"/>
      <c r="Z147" s="36"/>
      <c r="AA147" s="78"/>
      <c r="AB147" s="36"/>
    </row>
    <row r="148" spans="23:28">
      <c r="W148" s="53"/>
      <c r="X148" s="53"/>
      <c r="Y148" s="53"/>
      <c r="Z148" s="36"/>
      <c r="AA148" s="78"/>
      <c r="AB148" s="36"/>
    </row>
    <row r="149" spans="23:28">
      <c r="W149" s="53"/>
      <c r="X149" s="53"/>
      <c r="Y149" s="53"/>
      <c r="Z149" s="36"/>
      <c r="AA149" s="78"/>
      <c r="AB149" s="36"/>
    </row>
    <row r="150" spans="23:28">
      <c r="W150" s="53"/>
      <c r="X150" s="53"/>
      <c r="Y150" s="53"/>
      <c r="Z150" s="36"/>
      <c r="AA150" s="78"/>
      <c r="AB150" s="36"/>
    </row>
    <row r="151" spans="23:28">
      <c r="W151" s="53"/>
      <c r="X151" s="53"/>
      <c r="Y151" s="53"/>
      <c r="Z151" s="36"/>
      <c r="AA151" s="78"/>
      <c r="AB151" s="36"/>
    </row>
    <row r="152" spans="23:28">
      <c r="W152" s="53"/>
      <c r="X152" s="53"/>
      <c r="Y152" s="53"/>
      <c r="Z152" s="36"/>
      <c r="AA152" s="78"/>
      <c r="AB152" s="36"/>
    </row>
    <row r="153" spans="23:28">
      <c r="W153" s="53"/>
      <c r="X153" s="53"/>
      <c r="Y153" s="53"/>
      <c r="Z153" s="36"/>
      <c r="AA153" s="78"/>
      <c r="AB153" s="36"/>
    </row>
    <row r="154" spans="23:28">
      <c r="W154" s="53"/>
      <c r="X154" s="53"/>
      <c r="Y154" s="53"/>
      <c r="Z154" s="36"/>
      <c r="AA154" s="78"/>
      <c r="AB154" s="36"/>
    </row>
    <row r="155" spans="23:28">
      <c r="W155" s="53"/>
      <c r="X155" s="53"/>
      <c r="Y155" s="53"/>
      <c r="Z155" s="36"/>
      <c r="AA155" s="78"/>
      <c r="AB155" s="36"/>
    </row>
    <row r="156" spans="23:28">
      <c r="W156" s="53"/>
      <c r="X156" s="53"/>
      <c r="Y156" s="53"/>
      <c r="Z156" s="36"/>
      <c r="AA156" s="78"/>
      <c r="AB156" s="36"/>
    </row>
    <row r="157" spans="23:28">
      <c r="W157" s="53"/>
      <c r="X157" s="53"/>
      <c r="Y157" s="53"/>
      <c r="Z157" s="36"/>
      <c r="AA157" s="78"/>
      <c r="AB157" s="36"/>
    </row>
    <row r="158" spans="23:28">
      <c r="W158" s="53"/>
      <c r="X158" s="53"/>
      <c r="Y158" s="53"/>
      <c r="Z158" s="36"/>
      <c r="AA158" s="78"/>
      <c r="AB158" s="36"/>
    </row>
    <row r="159" spans="23:28">
      <c r="W159" s="53"/>
      <c r="X159" s="53"/>
      <c r="Y159" s="53"/>
      <c r="Z159" s="36"/>
      <c r="AA159" s="78"/>
      <c r="AB159" s="36"/>
    </row>
    <row r="160" spans="23:28">
      <c r="W160" s="53"/>
      <c r="X160" s="53"/>
      <c r="Y160" s="53"/>
      <c r="Z160" s="36"/>
      <c r="AA160" s="78"/>
      <c r="AB160" s="36"/>
    </row>
    <row r="161" spans="23:28">
      <c r="W161" s="53"/>
      <c r="X161" s="53"/>
      <c r="Y161" s="53"/>
      <c r="Z161" s="36"/>
      <c r="AA161" s="78"/>
      <c r="AB161" s="36"/>
    </row>
    <row r="162" spans="23:28">
      <c r="W162" s="53"/>
      <c r="X162" s="53"/>
      <c r="Y162" s="53"/>
      <c r="Z162" s="36"/>
      <c r="AA162" s="78"/>
      <c r="AB162" s="36"/>
    </row>
    <row r="163" spans="23:28">
      <c r="W163" s="53"/>
      <c r="X163" s="53"/>
      <c r="Y163" s="53"/>
      <c r="Z163" s="36"/>
      <c r="AA163" s="78"/>
      <c r="AB163" s="36"/>
    </row>
    <row r="164" spans="23:28">
      <c r="W164" s="53"/>
      <c r="X164" s="53"/>
      <c r="Y164" s="53"/>
      <c r="Z164" s="36"/>
      <c r="AA164" s="78"/>
      <c r="AB164" s="36"/>
    </row>
    <row r="165" spans="23:28">
      <c r="W165" s="53"/>
      <c r="X165" s="53"/>
      <c r="Y165" s="53"/>
      <c r="Z165" s="36"/>
      <c r="AA165" s="78"/>
      <c r="AB165" s="36"/>
    </row>
    <row r="166" spans="23:28">
      <c r="W166" s="53"/>
      <c r="X166" s="53"/>
      <c r="Y166" s="53"/>
      <c r="Z166" s="36"/>
      <c r="AA166" s="78"/>
      <c r="AB166" s="36"/>
    </row>
    <row r="167" spans="23:28">
      <c r="W167" s="53"/>
      <c r="X167" s="53"/>
      <c r="Y167" s="53"/>
      <c r="Z167" s="36"/>
      <c r="AA167" s="78"/>
      <c r="AB167" s="36"/>
    </row>
    <row r="168" spans="23:28">
      <c r="W168" s="53"/>
      <c r="X168" s="53"/>
      <c r="Y168" s="53"/>
      <c r="Z168" s="36"/>
      <c r="AA168" s="78"/>
      <c r="AB168" s="36"/>
    </row>
  </sheetData>
  <autoFilter ref="AE3:AE84"/>
  <sortState ref="A4:BG84">
    <sortCondition descending="1" ref="AE4:AE84"/>
  </sortState>
  <mergeCells count="2">
    <mergeCell ref="A1:C1"/>
    <mergeCell ref="A2:C2"/>
  </mergeCells>
  <conditionalFormatting sqref="AC91:AF91 AC4:AD4 AC68:AC75 AG60:AG61 AC47:AC63 AC44:AC45 AC22:AC42 AG77 AG4:AG19 AG39:AG42 AC65:AC66 AC77:AC84 AC5:AC19 AD5:AD84">
    <cfRule type="cellIs" dxfId="14" priority="17" stopIfTrue="1" operator="equal">
      <formula>23</formula>
    </cfRule>
  </conditionalFormatting>
  <conditionalFormatting sqref="AC67">
    <cfRule type="cellIs" dxfId="13" priority="16" stopIfTrue="1" operator="equal">
      <formula>23</formula>
    </cfRule>
  </conditionalFormatting>
  <conditionalFormatting sqref="AC46">
    <cfRule type="cellIs" dxfId="12" priority="15" stopIfTrue="1" operator="equal">
      <formula>23</formula>
    </cfRule>
  </conditionalFormatting>
  <conditionalFormatting sqref="AC43">
    <cfRule type="cellIs" dxfId="11" priority="14" stopIfTrue="1" operator="equal">
      <formula>23</formula>
    </cfRule>
  </conditionalFormatting>
  <conditionalFormatting sqref="AC21">
    <cfRule type="cellIs" dxfId="10" priority="13" stopIfTrue="1" operator="equal">
      <formula>23</formula>
    </cfRule>
  </conditionalFormatting>
  <conditionalFormatting sqref="AC20">
    <cfRule type="cellIs" dxfId="9" priority="11" stopIfTrue="1" operator="equal">
      <formula>23</formula>
    </cfRule>
  </conditionalFormatting>
  <conditionalFormatting sqref="AG62">
    <cfRule type="cellIs" dxfId="8" priority="10" stopIfTrue="1" operator="equal">
      <formula>23</formula>
    </cfRule>
  </conditionalFormatting>
  <conditionalFormatting sqref="AG20:AG38">
    <cfRule type="cellIs" dxfId="7" priority="9" stopIfTrue="1" operator="equal">
      <formula>23</formula>
    </cfRule>
  </conditionalFormatting>
  <conditionalFormatting sqref="AG43:AG59">
    <cfRule type="cellIs" dxfId="6" priority="8" stopIfTrue="1" operator="equal">
      <formula>23</formula>
    </cfRule>
  </conditionalFormatting>
  <conditionalFormatting sqref="AG63 AG65:AG75">
    <cfRule type="cellIs" dxfId="5" priority="7" stopIfTrue="1" operator="equal">
      <formula>23</formula>
    </cfRule>
  </conditionalFormatting>
  <conditionalFormatting sqref="AG78:AG84">
    <cfRule type="cellIs" dxfId="4" priority="6" stopIfTrue="1" operator="equal">
      <formula>23</formula>
    </cfRule>
  </conditionalFormatting>
  <conditionalFormatting sqref="AC64">
    <cfRule type="cellIs" dxfId="3" priority="4" stopIfTrue="1" operator="equal">
      <formula>23</formula>
    </cfRule>
  </conditionalFormatting>
  <conditionalFormatting sqref="AG64">
    <cfRule type="cellIs" dxfId="2" priority="3" stopIfTrue="1" operator="equal">
      <formula>23</formula>
    </cfRule>
  </conditionalFormatting>
  <conditionalFormatting sqref="AC76">
    <cfRule type="cellIs" dxfId="1" priority="2" stopIfTrue="1" operator="equal">
      <formula>23</formula>
    </cfRule>
  </conditionalFormatting>
  <conditionalFormatting sqref="AG76">
    <cfRule type="cellIs" dxfId="0" priority="1" stopIfTrue="1" operator="equal">
      <formula>23</formula>
    </cfRule>
  </conditionalFormatting>
  <hyperlinks>
    <hyperlink ref="C92" r:id="rId1" display="http://www.dromaracc.co.uk/"/>
  </hyperlinks>
  <pageMargins left="0" right="0" top="0.39370078740157483" bottom="0.39370078740157483" header="0.19685039370078741" footer="0.19685039370078741"/>
  <pageSetup paperSize="9" scale="46" fitToWidth="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points 2015 (4)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Richard Cowan</cp:lastModifiedBy>
  <cp:lastPrinted>2014-05-14T22:05:59Z</cp:lastPrinted>
  <dcterms:created xsi:type="dcterms:W3CDTF">2008-07-02T21:55:18Z</dcterms:created>
  <dcterms:modified xsi:type="dcterms:W3CDTF">2015-10-07T19:42:57Z</dcterms:modified>
</cp:coreProperties>
</file>